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costa\Documents\12 - Sistema de Avaliação de desempenho Docente - IADD\"/>
    </mc:Choice>
  </mc:AlternateContent>
  <bookViews>
    <workbookView xWindow="0" yWindow="0" windowWidth="28800" windowHeight="12330"/>
  </bookViews>
  <sheets>
    <sheet name="INSTRUÇÕES - V. 8.0" sheetId="5" r:id="rId1"/>
    <sheet name="EIXO 1" sheetId="1" r:id="rId2"/>
    <sheet name="EIXO 2" sheetId="2" r:id="rId3"/>
    <sheet name="EIXO 3" sheetId="3" r:id="rId4"/>
    <sheet name="RELATÓRIO FINAL" sheetId="4" r:id="rId5"/>
  </sheets>
  <definedNames>
    <definedName name="_Toc23264318" localSheetId="1">'EIXO 1'!$A$1</definedName>
    <definedName name="_xlnm.Print_Area" localSheetId="1">'EIXO 1'!$A$1:$H$87</definedName>
    <definedName name="_xlnm.Print_Area" localSheetId="2">'EIXO 2'!$A$1:$G$58</definedName>
    <definedName name="_xlnm.Print_Area" localSheetId="3">'EIXO 3'!$A$1:$H$197</definedName>
    <definedName name="_xlnm.Print_Area" localSheetId="0">'INSTRUÇÕES - V. 8.0'!$A$1:$Y$29</definedName>
    <definedName name="_xlnm.Print_Area" localSheetId="4">'RELATÓRIO FINAL'!$A$1:$E$33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6" i="1"/>
  <c r="D31" i="1"/>
  <c r="E31" i="1" s="1"/>
  <c r="M5" i="3"/>
  <c r="D151" i="3"/>
  <c r="D152" i="3"/>
  <c r="D153" i="3"/>
  <c r="D154" i="3"/>
  <c r="D85" i="3"/>
  <c r="D86" i="3"/>
  <c r="D87" i="3"/>
  <c r="D82" i="3"/>
  <c r="D77" i="3"/>
  <c r="D78" i="3"/>
  <c r="D79" i="3"/>
  <c r="D62" i="3"/>
  <c r="D63" i="3"/>
  <c r="D84" i="3"/>
  <c r="D81" i="3"/>
  <c r="D76" i="3"/>
  <c r="D66" i="3"/>
  <c r="D67" i="3"/>
  <c r="D68" i="3"/>
  <c r="D69" i="3"/>
  <c r="D70" i="3"/>
  <c r="D71" i="3"/>
  <c r="D72" i="3"/>
  <c r="D73" i="3"/>
  <c r="D74" i="3"/>
  <c r="D65" i="3"/>
  <c r="D61" i="3"/>
  <c r="D55" i="3"/>
  <c r="D56" i="3"/>
  <c r="D57" i="3"/>
  <c r="D58" i="3"/>
  <c r="D54" i="3"/>
  <c r="D49" i="2"/>
  <c r="D48" i="2"/>
  <c r="D23" i="2"/>
  <c r="D69" i="1"/>
  <c r="E69" i="1" s="1"/>
  <c r="D70" i="1"/>
  <c r="E70" i="1" s="1"/>
  <c r="E154" i="3" l="1"/>
  <c r="E153" i="3"/>
  <c r="E152" i="3"/>
  <c r="E46" i="3"/>
  <c r="E45" i="3"/>
  <c r="E23" i="3"/>
  <c r="D47" i="2"/>
  <c r="D46" i="2"/>
  <c r="D45" i="2"/>
  <c r="D44" i="2"/>
  <c r="D25" i="2"/>
  <c r="E24" i="1" l="1"/>
  <c r="E18" i="1"/>
  <c r="E19" i="1"/>
  <c r="E20" i="1"/>
  <c r="E21" i="1"/>
  <c r="E22" i="1"/>
  <c r="E23" i="1"/>
  <c r="D41" i="2" l="1"/>
  <c r="E143" i="3" l="1"/>
  <c r="E141" i="3"/>
  <c r="E139" i="3"/>
  <c r="E137" i="3"/>
  <c r="E135" i="3"/>
  <c r="E133" i="3"/>
  <c r="F127" i="3"/>
  <c r="E127" i="3" s="1"/>
  <c r="E125" i="3"/>
  <c r="E123" i="3"/>
  <c r="E121" i="3"/>
  <c r="E119" i="3"/>
  <c r="E134" i="3"/>
  <c r="E136" i="3"/>
  <c r="E138" i="3"/>
  <c r="E140" i="3"/>
  <c r="E142" i="3"/>
  <c r="E144" i="3"/>
  <c r="E132" i="3"/>
  <c r="E120" i="3"/>
  <c r="E122" i="3"/>
  <c r="E124" i="3"/>
  <c r="E126" i="3"/>
  <c r="E128" i="3"/>
  <c r="E118" i="3"/>
  <c r="E129" i="3" l="1"/>
  <c r="E130" i="3"/>
  <c r="E145" i="3"/>
  <c r="E146" i="3"/>
  <c r="E25" i="4" l="1"/>
  <c r="E15" i="4"/>
  <c r="E9" i="4"/>
  <c r="E29" i="4" l="1"/>
  <c r="E30" i="4" s="1"/>
  <c r="D109" i="3"/>
  <c r="D108" i="3"/>
  <c r="D106" i="3"/>
  <c r="D105" i="3"/>
  <c r="D104" i="3"/>
  <c r="D100" i="3"/>
  <c r="D101" i="3"/>
  <c r="D102" i="3"/>
  <c r="D99" i="3"/>
  <c r="D97" i="3"/>
  <c r="D96" i="3"/>
  <c r="E15" i="3" l="1"/>
  <c r="E16" i="3"/>
  <c r="E17" i="3"/>
  <c r="E18" i="3"/>
  <c r="E19" i="3"/>
  <c r="E20" i="3"/>
  <c r="E21" i="3"/>
  <c r="E22" i="3"/>
  <c r="E24" i="3"/>
  <c r="E14" i="3"/>
  <c r="E13" i="1"/>
  <c r="E14" i="1"/>
  <c r="E15" i="1"/>
  <c r="E17" i="1"/>
  <c r="E25" i="1"/>
  <c r="K3" i="3" l="1"/>
  <c r="B191" i="3"/>
  <c r="B83" i="1"/>
  <c r="C83" i="1" s="1"/>
  <c r="K3" i="1"/>
  <c r="E104" i="3"/>
  <c r="E86" i="3"/>
  <c r="E109" i="3"/>
  <c r="E108" i="3"/>
  <c r="E106" i="3"/>
  <c r="E105" i="3"/>
  <c r="E100" i="3"/>
  <c r="E101" i="3"/>
  <c r="E102" i="3"/>
  <c r="E99" i="3"/>
  <c r="E97" i="3"/>
  <c r="E96" i="3"/>
  <c r="E85" i="3"/>
  <c r="E87" i="3"/>
  <c r="E84" i="3"/>
  <c r="E82" i="3"/>
  <c r="E81" i="3"/>
  <c r="E77" i="3"/>
  <c r="E78" i="3"/>
  <c r="E79" i="3"/>
  <c r="E76" i="3"/>
  <c r="E62" i="3"/>
  <c r="E63" i="3"/>
  <c r="E65" i="3"/>
  <c r="E66" i="3"/>
  <c r="E67" i="3"/>
  <c r="E68" i="3"/>
  <c r="E69" i="3"/>
  <c r="E70" i="3"/>
  <c r="E71" i="3"/>
  <c r="E72" i="3"/>
  <c r="E73" i="3"/>
  <c r="E74" i="3"/>
  <c r="E61" i="3"/>
  <c r="E55" i="3"/>
  <c r="E56" i="3"/>
  <c r="E57" i="3"/>
  <c r="E58" i="3"/>
  <c r="E54" i="3"/>
  <c r="D183" i="3"/>
  <c r="E183" i="3" s="1"/>
  <c r="D180" i="3"/>
  <c r="E180" i="3" s="1"/>
  <c r="D177" i="3"/>
  <c r="E177" i="3" s="1"/>
  <c r="D174" i="3"/>
  <c r="E174" i="3" s="1"/>
  <c r="D167" i="3"/>
  <c r="E167" i="3" s="1"/>
  <c r="D168" i="3"/>
  <c r="E168" i="3" s="1"/>
  <c r="D166" i="3"/>
  <c r="E166" i="3" s="1"/>
  <c r="D161" i="3"/>
  <c r="E161" i="3" s="1"/>
  <c r="D162" i="3"/>
  <c r="E162" i="3" s="1"/>
  <c r="D163" i="3"/>
  <c r="E163" i="3" s="1"/>
  <c r="D164" i="3"/>
  <c r="E164" i="3" s="1"/>
  <c r="D160" i="3"/>
  <c r="E160" i="3" s="1"/>
  <c r="D155" i="3"/>
  <c r="E155" i="3" s="1"/>
  <c r="D156" i="3"/>
  <c r="E156" i="3" s="1"/>
  <c r="D157" i="3"/>
  <c r="E157" i="3" s="1"/>
  <c r="E151" i="3"/>
  <c r="D149" i="3"/>
  <c r="E149" i="3" s="1"/>
  <c r="D148" i="3"/>
  <c r="E148" i="3" s="1"/>
  <c r="D74" i="1"/>
  <c r="E74" i="1" s="1"/>
  <c r="D68" i="1"/>
  <c r="E68" i="1" s="1"/>
  <c r="D71" i="1"/>
  <c r="E71" i="1" s="1"/>
  <c r="D67" i="1"/>
  <c r="E67" i="1" s="1"/>
  <c r="D61" i="1"/>
  <c r="E61" i="1" s="1"/>
  <c r="D62" i="1"/>
  <c r="E62" i="1" s="1"/>
  <c r="D63" i="1"/>
  <c r="E63" i="1" s="1"/>
  <c r="D64" i="1"/>
  <c r="E64" i="1" s="1"/>
  <c r="D65" i="1"/>
  <c r="E65" i="1" s="1"/>
  <c r="D60" i="1"/>
  <c r="E60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47" i="1"/>
  <c r="E47" i="1" s="1"/>
  <c r="B195" i="3" l="1"/>
  <c r="C195" i="3" s="1"/>
  <c r="B193" i="3"/>
  <c r="C193" i="3" s="1"/>
  <c r="K8" i="3"/>
  <c r="L8" i="3" s="1"/>
  <c r="D24" i="4" s="1"/>
  <c r="B196" i="3"/>
  <c r="C196" i="3" s="1"/>
  <c r="K6" i="3"/>
  <c r="L6" i="3" s="1"/>
  <c r="D22" i="4" s="1"/>
  <c r="B194" i="3"/>
  <c r="C194" i="3" s="1"/>
  <c r="C191" i="3"/>
  <c r="L3" i="1"/>
  <c r="K7" i="3"/>
  <c r="L7" i="3" s="1"/>
  <c r="D23" i="4" s="1"/>
  <c r="K5" i="3"/>
  <c r="L5" i="3" s="1"/>
  <c r="B86" i="1"/>
  <c r="C86" i="1" s="1"/>
  <c r="K6" i="1"/>
  <c r="K5" i="1"/>
  <c r="B85" i="1"/>
  <c r="C85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31" i="3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4" i="2"/>
  <c r="D26" i="2"/>
  <c r="D29" i="2"/>
  <c r="D30" i="2"/>
  <c r="D31" i="2"/>
  <c r="D33" i="2"/>
  <c r="D34" i="2"/>
  <c r="D35" i="2"/>
  <c r="D37" i="2"/>
  <c r="D38" i="2"/>
  <c r="D39" i="2"/>
  <c r="D40" i="2"/>
  <c r="D42" i="2"/>
  <c r="D43" i="2"/>
  <c r="D50" i="2"/>
  <c r="D9" i="2"/>
  <c r="B192" i="3" l="1"/>
  <c r="C192" i="3" s="1"/>
  <c r="C197" i="3" s="1"/>
  <c r="B57" i="2"/>
  <c r="C57" i="2" s="1"/>
  <c r="J4" i="2"/>
  <c r="B56" i="2"/>
  <c r="C56" i="2" s="1"/>
  <c r="J3" i="2"/>
  <c r="K3" i="2" s="1"/>
  <c r="K4" i="3"/>
  <c r="L4" i="3" s="1"/>
  <c r="D20" i="4" s="1"/>
  <c r="K4" i="1"/>
  <c r="B87" i="1" s="1"/>
  <c r="B84" i="1"/>
  <c r="C84" i="1" s="1"/>
  <c r="C87" i="1" s="1"/>
  <c r="L5" i="1"/>
  <c r="D7" i="4" s="1"/>
  <c r="L3" i="3"/>
  <c r="L6" i="1"/>
  <c r="D8" i="4" s="1"/>
  <c r="D21" i="4"/>
  <c r="C58" i="2" l="1"/>
  <c r="B197" i="3"/>
  <c r="J5" i="2"/>
  <c r="B58" i="2"/>
  <c r="K7" i="1"/>
  <c r="K4" i="2"/>
  <c r="D19" i="4"/>
  <c r="D25" i="4" s="1"/>
  <c r="L9" i="3"/>
  <c r="K9" i="3"/>
  <c r="D13" i="4"/>
  <c r="D5" i="4"/>
  <c r="D14" i="4" l="1"/>
  <c r="D15" i="4" s="1"/>
  <c r="K5" i="2"/>
  <c r="L4" i="1"/>
  <c r="D6" i="4" l="1"/>
  <c r="D9" i="4" s="1"/>
  <c r="D29" i="4" s="1"/>
  <c r="D30" i="4" s="1"/>
  <c r="L7" i="1"/>
</calcChain>
</file>

<file path=xl/sharedStrings.xml><?xml version="1.0" encoding="utf-8"?>
<sst xmlns="http://schemas.openxmlformats.org/spreadsheetml/2006/main" count="619" uniqueCount="428">
  <si>
    <t>Especificação</t>
  </si>
  <si>
    <t>Pontuação/ unidade</t>
  </si>
  <si>
    <t xml:space="preserve">1.2 - ORIENTAÇÃO E SUPERVISÃO </t>
  </si>
  <si>
    <t xml:space="preserve">Orientação de aluno de doutorado </t>
  </si>
  <si>
    <t>10 pts/aluno</t>
  </si>
  <si>
    <t xml:space="preserve">Coorientação de aluno de doutorado </t>
  </si>
  <si>
    <t>04 pts/aluno</t>
  </si>
  <si>
    <t>Orientação de aluno de mestrado</t>
  </si>
  <si>
    <t>05 pts/aluno</t>
  </si>
  <si>
    <t>Coorientação de aluno de mestrado</t>
  </si>
  <si>
    <t>2,5 pts/aluno</t>
  </si>
  <si>
    <t>Orientação de Residente em atividade teórico-prática</t>
  </si>
  <si>
    <t>05 pts/residente</t>
  </si>
  <si>
    <t>Orientação de Residente em atividade teórica</t>
  </si>
  <si>
    <t>2,5 pts/residente</t>
  </si>
  <si>
    <t>Orientação de monitor (Iniciação à Docência)</t>
  </si>
  <si>
    <t>Orientação de TCC ou monografia</t>
  </si>
  <si>
    <t>Orientação de iniciação científica</t>
  </si>
  <si>
    <t>Orientação de alunos de extensão</t>
  </si>
  <si>
    <t>1.3 - DESENVOLVIMENTO DOCENTE E APRIMORAMENTO DO ENSINO</t>
  </si>
  <si>
    <t xml:space="preserve">A “coordenação” ou “organização” inclui a “participação”, sem duplicar a pontuação. </t>
  </si>
  <si>
    <t xml:space="preserve">Os projetos (coordenação, participação, recursos e bolsas) e eventos devem ser contados uma vez no biênio. </t>
  </si>
  <si>
    <t>Nas demais atividades, a pontuação se refere à atuação em 2 semestres letivos. Tempo menor, deve ser corrigida. Ex: participou do OSCE em dois semestres, recebe 2,5 pontos; participou do OSCE em um semestre, recebe 1,25 pontos.</t>
  </si>
  <si>
    <t xml:space="preserve">1.3.1 - INOVAÇÃO PEDAGÓGICA </t>
  </si>
  <si>
    <t>Organização de evento de desenvolvimento docente</t>
  </si>
  <si>
    <t>05 pts/evento</t>
  </si>
  <si>
    <t>Participação em evento de desenvolvimento docente</t>
  </si>
  <si>
    <t>2,5 pts/evento</t>
  </si>
  <si>
    <t>05 pts/atividade</t>
  </si>
  <si>
    <t>2,5 pts/atividade</t>
  </si>
  <si>
    <t xml:space="preserve">Coordenação de projeto de ensino internacional  </t>
  </si>
  <si>
    <t>20 pts/projeto</t>
  </si>
  <si>
    <t xml:space="preserve">Participação em projeto de ensino internacional </t>
  </si>
  <si>
    <t>10 pts/projeto</t>
  </si>
  <si>
    <t xml:space="preserve">Coordenação de projeto de ensino nacional </t>
  </si>
  <si>
    <t>15 pts/projeto</t>
  </si>
  <si>
    <t xml:space="preserve">Participação em projeto de ensino nacional </t>
  </si>
  <si>
    <t>08 pts/projeto</t>
  </si>
  <si>
    <t xml:space="preserve">Coordenação de projeto de ensino regional ou local   </t>
  </si>
  <si>
    <t xml:space="preserve">Participação em projeto de ensino regional ou local  </t>
  </si>
  <si>
    <t>05 pts/projeto</t>
  </si>
  <si>
    <t xml:space="preserve">Captação de recursos para projeto de ensino  </t>
  </si>
  <si>
    <t>05 pts/bolsa</t>
  </si>
  <si>
    <t xml:space="preserve">1.3.2 - PROCESSOS DE AVALIAÇÃO </t>
  </si>
  <si>
    <t>Projeto de inovação da avaliação (curso, disciplina, docente e discente) aprovado pela Câmara Departamental ou Colegiado</t>
  </si>
  <si>
    <t>1.3.3 - DESENVOLVIMENTO CURRICULAR</t>
  </si>
  <si>
    <t>Criação, implementação e reformulação de disciplinas</t>
  </si>
  <si>
    <t xml:space="preserve">1.4 – DESEMPENHO DIDÁTICO AVALIADO COM PARTICIPAÇÃO DO ESTUDANTE </t>
  </si>
  <si>
    <t>0 a 5 pts</t>
  </si>
  <si>
    <r>
      <t>Organização de atividade integradora multidisciplinar</t>
    </r>
    <r>
      <rPr>
        <vertAlign val="superscript"/>
        <sz val="10"/>
        <color theme="1"/>
        <rFont val="Calibri"/>
        <family val="2"/>
        <scheme val="minor"/>
      </rPr>
      <t>*</t>
    </r>
  </si>
  <si>
    <r>
      <t>Participação em atividade integradora multidisciplinar</t>
    </r>
    <r>
      <rPr>
        <vertAlign val="superscript"/>
        <sz val="10"/>
        <color theme="1"/>
        <rFont val="Calibri"/>
        <family val="2"/>
        <scheme val="minor"/>
      </rPr>
      <t>*</t>
    </r>
  </si>
  <si>
    <t>Total considerando os limites</t>
  </si>
  <si>
    <t>Total</t>
  </si>
  <si>
    <t xml:space="preserve">Livro com ISBN - Autor </t>
  </si>
  <si>
    <t>30 pts/livro</t>
  </si>
  <si>
    <t>Livro com ISBN - Editor ou Tradutor</t>
  </si>
  <si>
    <t xml:space="preserve">Capítulo de Livro com ISBN – Autor ou Tradutor </t>
  </si>
  <si>
    <t>10 pts/capítulo</t>
  </si>
  <si>
    <t>Relatório Técnico relacionado a atividades de Ensino, Pesquisa, Extensão, Gestão ou Assistência à Saúde</t>
  </si>
  <si>
    <t>05 pts/relatório</t>
  </si>
  <si>
    <t>Material didático, instrucional, impresso ou audiovisual, produto de atividades de Ensino, Pesquisa, Extensão, Gestão ou Assistência à Saúde.</t>
  </si>
  <si>
    <t>08 pts/material</t>
  </si>
  <si>
    <t>30 pts/produto</t>
  </si>
  <si>
    <t>15 pts/produto</t>
  </si>
  <si>
    <t>30 pts/artigo</t>
  </si>
  <si>
    <t>15 pts/artigo</t>
  </si>
  <si>
    <t>Artigo Completo em Periódicos da UFMG sem classificação Qualis</t>
  </si>
  <si>
    <t xml:space="preserve">Artigo Completo em Anais Congresso Internacional </t>
  </si>
  <si>
    <t>03 pts/artigo</t>
  </si>
  <si>
    <t>Artigo Completo em Anais Congresso Nacional</t>
  </si>
  <si>
    <t>02 pts/artigo</t>
  </si>
  <si>
    <t>Resumo em Periódico/Anais Congresso Internacional</t>
  </si>
  <si>
    <t>Resumo em Periódico/Anais Congresso Nacional</t>
  </si>
  <si>
    <t>01 ponto/resumo</t>
  </si>
  <si>
    <t>2.2 – PARTICIPAÇÃO EM EVENTOS E OUTRAS PRODUÇÕES</t>
  </si>
  <si>
    <t>15 pts/evento</t>
  </si>
  <si>
    <t>10 pts/evento</t>
  </si>
  <si>
    <t>04 pts/evento</t>
  </si>
  <si>
    <t>08 pts/evento</t>
  </si>
  <si>
    <t xml:space="preserve">Texto relacionado à área de atuação docente em Jornal ou Revista não-científicas </t>
  </si>
  <si>
    <t>01 pt/texto</t>
  </si>
  <si>
    <t>01 pt/produção</t>
  </si>
  <si>
    <t>Outra produção intelectual não especificada relacionada à área de atuação docente</t>
  </si>
  <si>
    <r>
      <t xml:space="preserve">Patente, </t>
    </r>
    <r>
      <rPr>
        <i/>
        <sz val="10"/>
        <color theme="1"/>
        <rFont val="Calibri"/>
        <family val="2"/>
        <scheme val="minor"/>
      </rPr>
      <t xml:space="preserve">software, </t>
    </r>
    <r>
      <rPr>
        <sz val="10"/>
        <color theme="1"/>
        <rFont val="Calibri"/>
        <family val="2"/>
        <scheme val="minor"/>
      </rPr>
      <t>e assemelhados registrada</t>
    </r>
  </si>
  <si>
    <r>
      <t xml:space="preserve">Patente, </t>
    </r>
    <r>
      <rPr>
        <i/>
        <sz val="10"/>
        <color theme="1"/>
        <rFont val="Calibri"/>
        <family val="2"/>
        <scheme val="minor"/>
      </rPr>
      <t xml:space="preserve">software, </t>
    </r>
    <r>
      <rPr>
        <sz val="10"/>
        <color theme="1"/>
        <rFont val="Calibri"/>
        <family val="2"/>
        <scheme val="minor"/>
      </rPr>
      <t xml:space="preserve">e assemelhados depositada </t>
    </r>
  </si>
  <si>
    <t xml:space="preserve"> 2.1 PRODUÇÃO CIENTÍFICA E TÉCNICA</t>
  </si>
  <si>
    <t>Pontos</t>
  </si>
  <si>
    <t>Inserir o quantitativo realizado no biênio</t>
  </si>
  <si>
    <t>Total do EIXO 2</t>
  </si>
  <si>
    <t>Realizado</t>
  </si>
  <si>
    <t xml:space="preserve">Coordenação de projeto de pesquisa internacional </t>
  </si>
  <si>
    <t xml:space="preserve">Participação em projeto de pesquisa internacional </t>
  </si>
  <si>
    <t xml:space="preserve">Coordenação de projeto de pesquisa nacional </t>
  </si>
  <si>
    <t xml:space="preserve">Participação em projeto de pesquisa nacional </t>
  </si>
  <si>
    <t xml:space="preserve">Coordenação de projeto de pesquisa regional ou local   </t>
  </si>
  <si>
    <t xml:space="preserve">Participação de projeto de pesquisa regional ou local  </t>
  </si>
  <si>
    <t xml:space="preserve">Captação de recursos para pesquisa de órgão internacional, nacional, regional para a UFMG  </t>
  </si>
  <si>
    <t xml:space="preserve">05 pts/projeto </t>
  </si>
  <si>
    <t xml:space="preserve">Coordenação de Instituto Nacional de Ciência e Tecnologia (INCT)  </t>
  </si>
  <si>
    <t>15 pts/INCT</t>
  </si>
  <si>
    <t xml:space="preserve">Participação na equipe de Instituto Nacional de Ciência e Tecnologia (INCT)   </t>
  </si>
  <si>
    <t>08 pts/INCT</t>
  </si>
  <si>
    <t>Total do EIXO 1</t>
  </si>
  <si>
    <t xml:space="preserve">Coordenação de programa de extensão internacional </t>
  </si>
  <si>
    <t>40 pts/ programa</t>
  </si>
  <si>
    <t xml:space="preserve">Participação em programa de extensão internacional </t>
  </si>
  <si>
    <t>20 pts/ programa</t>
  </si>
  <si>
    <t xml:space="preserve">Coordenação de programa de extensão nacional </t>
  </si>
  <si>
    <t>30 pts/ programa</t>
  </si>
  <si>
    <t xml:space="preserve">Participação em programa de extensão nacional </t>
  </si>
  <si>
    <t>16 pts/ programa</t>
  </si>
  <si>
    <t xml:space="preserve">Coordenação de programa de extensão regional ou local   </t>
  </si>
  <si>
    <t xml:space="preserve">Participação em programa de extensão regional ou local  </t>
  </si>
  <si>
    <t>10 pts/ programa</t>
  </si>
  <si>
    <t xml:space="preserve">Coordenação de projeto de extensão internacional </t>
  </si>
  <si>
    <t xml:space="preserve">Participação em projeto de extensão internacional </t>
  </si>
  <si>
    <t xml:space="preserve">Coordenação de projeto de extensão nacional </t>
  </si>
  <si>
    <t xml:space="preserve">Participação em projeto de extensão nacional </t>
  </si>
  <si>
    <t xml:space="preserve">Coordenação de projeto de extensão regional ou local   </t>
  </si>
  <si>
    <t xml:space="preserve">Participação em projeto de extensão regional ou local  </t>
  </si>
  <si>
    <t xml:space="preserve">Captação de recursos para projeto/programa de extensão </t>
  </si>
  <si>
    <t>02 pts/serviço</t>
  </si>
  <si>
    <t>5.1 - ADMINISTRAÇÃO CENTRAL</t>
  </si>
  <si>
    <t>100*</t>
  </si>
  <si>
    <t xml:space="preserve">Pró-Reitor(a)* </t>
  </si>
  <si>
    <t>Presidente da CPPD</t>
  </si>
  <si>
    <t>Assessor(a) do Reitor</t>
  </si>
  <si>
    <t>5.2 – UNIDADES ACADÊMICAS OU ESPECIAIS</t>
  </si>
  <si>
    <t>(Faculdade de Medicina, Hospital das Clínicas e H. Risoleta Neves)</t>
  </si>
  <si>
    <t>Diretor(a) de Unidade* ou Superintendente do HC*</t>
  </si>
  <si>
    <t>Gerente de Atenção à Saúde (Diretora Técnica) e Gerente de Ensino e Pesquisa (Diretor de Ensino, Pesquisa e Extensão) do HC</t>
  </si>
  <si>
    <t>Coordenação de Colegiado de Curso de Graduação</t>
  </si>
  <si>
    <t xml:space="preserve">Coordenação de Curso/Programa de Pós-graduação </t>
  </si>
  <si>
    <t xml:space="preserve">         Lato sensu (não pago) </t>
  </si>
  <si>
    <t xml:space="preserve">         Stricto sensu</t>
  </si>
  <si>
    <t xml:space="preserve">Coordenação de Centros de Atividades Acadêmicas na FM (Centro de Extensão, Centro de Pesquisa, Centro de Graduação, Centro de Pós-graduação, Centro de Educação, NAPEM, CETES ou equivalente) </t>
  </si>
  <si>
    <t xml:space="preserve">Coordenação de Órgão Suplementar (Nupad, Nescon) </t>
  </si>
  <si>
    <t xml:space="preserve">Coordenação de Laboratório </t>
  </si>
  <si>
    <t>Chefia de Setor ou Unidade no Hospital Universitário</t>
  </si>
  <si>
    <t>Coordenação da COREME</t>
  </si>
  <si>
    <t>Outras coordenações (ex: coordenação de período)</t>
  </si>
  <si>
    <t>5.3 - DEPARTAMENTOS</t>
  </si>
  <si>
    <t xml:space="preserve">Chefia de Departamento </t>
  </si>
  <si>
    <t xml:space="preserve">Coordenação de Disciplina/atividade curricular e/ou participação na Comissão de Coordenação Didática (CCD)  </t>
  </si>
  <si>
    <t xml:space="preserve">Coordenação de Grupo Docente Assistencial </t>
  </si>
  <si>
    <t>Outras coordenações (ex: programa de Monitoria)</t>
  </si>
  <si>
    <t>5.4 – OUTROS ÓRGÃOS E ENTIDADES VINCULADOS À UFMG</t>
  </si>
  <si>
    <t>Diretor(a) ou presidente</t>
  </si>
  <si>
    <t>Coordenador(a) ou assessor (a)</t>
  </si>
  <si>
    <t>5.5 - Direção, assessoramento, chefia e coordenação em órgãos dos Ministérios ou outro relacionado à área de atuação do docente.</t>
  </si>
  <si>
    <t>Direção em órgãos de Ministérios</t>
  </si>
  <si>
    <t>Assessoramento, chefia e coordenação em órgãos de Ministérios</t>
  </si>
  <si>
    <t xml:space="preserve">Presidente em outro órgão relacionado à área de atuação do docente (órgãos de representação de classe e sociedades científicas) </t>
  </si>
  <si>
    <t xml:space="preserve">Direção, assessoramento, chefia e coordenação em outro órgão relacionado à área de atuação do docente (órgãos de representação de classe e sociedades científicas) </t>
  </si>
  <si>
    <r>
      <t xml:space="preserve">Coordenação no Hospital Universitário: </t>
    </r>
    <r>
      <rPr>
        <sz val="10"/>
        <color rgb="FF222222"/>
        <rFont val="Calibri"/>
        <family val="2"/>
        <scheme val="minor"/>
      </rPr>
      <t>CENEX, Centro de Pesquisa Clínica, Núcleo de Avaliação em Tecnologia em Saúde, Coordenação Médica de Serviço ou equivalente.</t>
    </r>
  </si>
  <si>
    <r>
      <t>Coordenação de</t>
    </r>
    <r>
      <rPr>
        <sz val="10"/>
        <color rgb="FF222222"/>
        <rFont val="Calibri"/>
        <family val="2"/>
        <scheme val="minor"/>
      </rPr>
      <t xml:space="preserve"> Programa de Residência no Hospital Universitário</t>
    </r>
  </si>
  <si>
    <t xml:space="preserve">VI – REPRESENTAÇÃO -   Limite máximo 15 pontos/biênio  </t>
  </si>
  <si>
    <t>Pontuação/ ano na função</t>
  </si>
  <si>
    <t>6.1 - ADMINISTRAÇÃO CENTRAL</t>
  </si>
  <si>
    <t>Comissões designadas pela Administração central</t>
  </si>
  <si>
    <t>6.2 – UNIDADES ACADÊMICAS OU ESPECIAIS</t>
  </si>
  <si>
    <t>Comissões designadas pela Diretoria da Unidade</t>
  </si>
  <si>
    <t>6.3 - DEPARTAMENTOS</t>
  </si>
  <si>
    <t>Comissão designada pelo Departamento</t>
  </si>
  <si>
    <t>6.4 – Representação em outros órgãos e entidades vinculados à UFMG</t>
  </si>
  <si>
    <t>6.5 – Representação em órgãos dos Ministérios da Educação, da Cultura e da Ciência e Tecnologia e Inovação, ou outro, relacionado à área de atuação do docente.</t>
  </si>
  <si>
    <t xml:space="preserve">VII – OUTRAS ATIVIDADES -   Limite máximo 25 pontos/biênio  </t>
  </si>
  <si>
    <t xml:space="preserve">7.1 PARTICIPAÇÃO EM BANCAS EXAMINADORAS </t>
  </si>
  <si>
    <t>Bancas Acadêmicas</t>
  </si>
  <si>
    <t>2 pts/banca</t>
  </si>
  <si>
    <t>1,5 pts/banca</t>
  </si>
  <si>
    <t>1 pt/banca</t>
  </si>
  <si>
    <t>Bancas Administrativas</t>
  </si>
  <si>
    <t>0,5 pt/banca</t>
  </si>
  <si>
    <t xml:space="preserve"> 7.2 – ORIENTAÇÕES E SUPERVISÕES NÃO PREVISTAS NO   ITEM I  </t>
  </si>
  <si>
    <t>Tutoria de docentes em Estágio Probatório</t>
  </si>
  <si>
    <t xml:space="preserve">Supervisão de preceptores de estagio curricular </t>
  </si>
  <si>
    <t>3 pts/supervisor</t>
  </si>
  <si>
    <t>5 pts</t>
  </si>
  <si>
    <t>Estágio pós-doutorado</t>
  </si>
  <si>
    <t>2 pts/mês</t>
  </si>
  <si>
    <t>Outros cursos e estágios de qualificação e aperfeiçoamento</t>
  </si>
  <si>
    <t>2 pts/curso ou estágio</t>
  </si>
  <si>
    <t>7.4 – OUTRAS ATIVIDADES DESENVOLVIDAS PELA INSTITUIÇÃO, SEM REMUNERAÇÃO ADICIONAL ESPECÍFICA.</t>
  </si>
  <si>
    <t xml:space="preserve">Membro de corpo editorial ou revisor ‘ad-hoc’ de periódico com ISSN </t>
  </si>
  <si>
    <t>1,5 pts/periódico</t>
  </si>
  <si>
    <t>1 ponto/periódico</t>
  </si>
  <si>
    <t>0,5 pts/periódico</t>
  </si>
  <si>
    <t>7.5 - PREMIAÇÕES E HOMENAGENS</t>
  </si>
  <si>
    <t xml:space="preserve">Premiações por atuação acadêmica relevante </t>
  </si>
  <si>
    <t xml:space="preserve">5 pt/prêmio </t>
  </si>
  <si>
    <t>Outras premiações e homenagens</t>
  </si>
  <si>
    <t>7.6 - ATUAÇÃO COMO PROFESSOR VISITANTE EM OUTRAS INSTITUIÇÕES</t>
  </si>
  <si>
    <t>10 pontos</t>
  </si>
  <si>
    <r>
      <t xml:space="preserve"> </t>
    </r>
    <r>
      <rPr>
        <b/>
        <sz val="10"/>
        <color theme="0"/>
        <rFont val="Calibri"/>
        <family val="2"/>
        <scheme val="minor"/>
      </rPr>
      <t>7.3 - QUALIFICAÇÃO E APERFEIÇOAMENTO</t>
    </r>
  </si>
  <si>
    <r>
      <t>Especialização, segundo Resolução CFE n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 xml:space="preserve"> 12/83, realizada no período avaliado</t>
    </r>
  </si>
  <si>
    <t xml:space="preserve">VIII – ASSISTÊNCIA À SAÚDE -   Limite máximo 25 pontos/biênio  </t>
  </si>
  <si>
    <t>Essas atividades podem ou não fazer parte de disciplinas obrigatórias, optativas, estágios e projetos de extensão e pesquisa. Trata-se de um valor agregado à atividade, por sua relevância na formação de estudantes e residentes e para a sociedade.</t>
  </si>
  <si>
    <t>Assistência a pacientes com supervisão de estudantes ou residentes (ambulatórios e laboratórios de hospitais universitários, centros de saúde, outros convênios)</t>
  </si>
  <si>
    <t>Unidade = 1 turno semanal (&gt;= 4 horas/semana)</t>
  </si>
  <si>
    <t>Limite máximo: 2 unidades, 10 pontos</t>
  </si>
  <si>
    <t>5 pontos/unidade/semestre</t>
  </si>
  <si>
    <t xml:space="preserve">Assistência longitudinal a pacientes internados com supervisão direta de estudantes ou residentes (hospitais universitários, outros convênios) </t>
  </si>
  <si>
    <t>Unidade = 2 horas/dia, de segunda a sexta (&gt;= 8 horas/semana)</t>
  </si>
  <si>
    <t>Limite máximo: 1 unidade, 10 pontos</t>
  </si>
  <si>
    <t>10 pontos/unidade/semestre</t>
  </si>
  <si>
    <t>Interconsultas a pacientes internados (Ex: “corrida de leitos”)</t>
  </si>
  <si>
    <t>Unidade = 4 horas/semana</t>
  </si>
  <si>
    <t>Limite máximo: 2 unidade, 10 pontos</t>
  </si>
  <si>
    <t>Reuniões clínicas e científicas realizadas regularmente nos Hospitais Universitários para discussão e aprimoramento de condutas assistenciais</t>
  </si>
  <si>
    <t>Unidade = +-2 horas/semana</t>
  </si>
  <si>
    <t>Limite máximo: 1 unidade, 2,5 pontos</t>
  </si>
  <si>
    <t>2,5 pontos/unidade/semestre</t>
  </si>
  <si>
    <t>EIXO 1 – I - ENSINO</t>
  </si>
  <si>
    <t>100 PONTOS</t>
  </si>
  <si>
    <t>Limite no Biênio</t>
  </si>
  <si>
    <t>Item no REDOC</t>
  </si>
  <si>
    <t>Autoavaliação</t>
  </si>
  <si>
    <t xml:space="preserve">1.1 - ENCARGO DIDÁTICO </t>
  </si>
  <si>
    <t>Limite máximo: 50 pts</t>
  </si>
  <si>
    <t>Limite máximo: 25 pts</t>
  </si>
  <si>
    <t>1.4 - DESEMPENHO DIDÁTICO AVALIADO COM PARTICIPAÇÃO DO ESTUDANTE</t>
  </si>
  <si>
    <t>Limite máximo: 5 pts</t>
  </si>
  <si>
    <t>EIXO 2 – II - PRODUÇÃO INTELECTUAL</t>
  </si>
  <si>
    <t xml:space="preserve">2.1 – PRODUÇÃO CIENTÍFICA E TÉCNICA </t>
  </si>
  <si>
    <t>EIXO 3 - OUTROS</t>
  </si>
  <si>
    <t xml:space="preserve">III - PESQUISA </t>
  </si>
  <si>
    <t xml:space="preserve">IV - EXTENSÃO </t>
  </si>
  <si>
    <t xml:space="preserve">V - ADMINISTRAÇÃO </t>
  </si>
  <si>
    <t xml:space="preserve">VI - REPRESENTAÇÃO </t>
  </si>
  <si>
    <t>Limite máximo: 15 pts</t>
  </si>
  <si>
    <t>VII - OUTRAS ATIVIDADES</t>
  </si>
  <si>
    <t>5 e 6</t>
  </si>
  <si>
    <t>VIII - ASSISTÊNCIA À SAÚDE</t>
  </si>
  <si>
    <t>Avaliação da Banca</t>
  </si>
  <si>
    <t xml:space="preserve">Total </t>
  </si>
  <si>
    <t xml:space="preserve">1.1 - ENCARGO DIDÁTICO - Limite máximo 50 pontos/biênio </t>
  </si>
  <si>
    <t xml:space="preserve">EIXO 1 - I ENSINO - 100 pontos/biênio   </t>
  </si>
  <si>
    <t>Os projetos e programas (coordenação, participação, recursos e bolsas) e eventos devem ser contados uma vez no biênio.</t>
  </si>
  <si>
    <t xml:space="preserve">Cursos e eventos de Extensão devem ser pontuados no item II (Produção Intelectual) quando organizador ou similar, ou no item VII (7.3), quando participante. </t>
  </si>
  <si>
    <t>A “coordenação” de projeto ou programa inclui a “participação” em projeto ou programa, sem duplicar a pontuação. Programas de Extensão foram pontuados com o valor de dois projetos de Extensão, e se receber pts pelo programa, não recebe pelos projetos.</t>
  </si>
  <si>
    <t>III – PESQUISA -   Limite máximo 50 pontos/biênio</t>
  </si>
  <si>
    <t xml:space="preserve">* Exceção: Reitor, Pró-Reitor, Diretor de Unidade Acadêmica: 100 pontos no Eixo 3. </t>
  </si>
  <si>
    <t>-Os cargos e funções administrativos devem ser contados uma vez no biênio.</t>
  </si>
  <si>
    <t xml:space="preserve">-As funções de subcoordenador, vice chefe, vice diretor ou diretor adjunto, vice presidente devem receber metade da pontuação do coordenador, chefe, diretor ou presidente da mesma função administrativa. </t>
  </si>
  <si>
    <t xml:space="preserve">V – ADMINISTRAÇÃO -   Limite máximo 50 pontos/biênio </t>
  </si>
  <si>
    <t>-Os projetos (coordenação, participação, recursos e bolsas) e eventos devem ser contados uma vez no biênio.</t>
  </si>
  <si>
    <t>-A “coordenação” de projeto inclui a “participação”, sem duplicar a pontuação.</t>
  </si>
  <si>
    <t>IV – EXTENSÃO -   Limite máximo 50 pontos/biênio</t>
  </si>
  <si>
    <t>-As atividades devem ser contadas uma vez no biênio.
-A função de suplente recebe 1/3 dos pontos do titular para a mesma atividade.</t>
  </si>
  <si>
    <t>Totais do EIXO 3</t>
  </si>
  <si>
    <t>III – PESQUISA</t>
  </si>
  <si>
    <t>IV – EXTENSÃO</t>
  </si>
  <si>
    <t>V – ADMINISTRAÇÃO</t>
  </si>
  <si>
    <t>VI – REPRESENTAÇÃO</t>
  </si>
  <si>
    <t>VII – OUTRAS ATIVIDADES</t>
  </si>
  <si>
    <t>VIII – ASSISTÊNCIA À SAÚDE</t>
  </si>
  <si>
    <t xml:space="preserve">EIXO 3 - 100 pontos/biênio  </t>
  </si>
  <si>
    <t xml:space="preserve">EIXO 2 – PRODUÇÃO INTELECTUAL - 100 pontos/biênio </t>
  </si>
  <si>
    <t>O mesmo aluno/residente é contado apenas uma vez no biênio.</t>
  </si>
  <si>
    <t>FIM DO EIXO 1</t>
  </si>
  <si>
    <t>FIM DO EIXO 2</t>
  </si>
  <si>
    <t>FIM DO EIXO 3</t>
  </si>
  <si>
    <t xml:space="preserve">Total do EIXO 3 </t>
  </si>
  <si>
    <t>As representações devem ser contadas uma vez no biênio</t>
  </si>
  <si>
    <t>A função de suplente recebe 1/3 dos pontos do titular para a mesma atividade.</t>
  </si>
  <si>
    <t xml:space="preserve">O professor deve indicar qual a área de conhecimento da classificação do periódico no sistema Qualis é a mais adequada para avaliar sua produção. </t>
  </si>
  <si>
    <t>As abas do EIXO 1, 2 e 3 possuem um cabeçalho com os totais referentes a cada item do respectivo eixo, já considerando os limites de pontuação.</t>
  </si>
  <si>
    <t>INSTRUÇÕES</t>
  </si>
  <si>
    <r>
      <t>EIXO - 1</t>
    </r>
    <r>
      <rPr>
        <sz val="14"/>
        <color theme="1"/>
        <rFont val="Calibri"/>
        <family val="2"/>
        <scheme val="minor"/>
      </rPr>
      <t xml:space="preserve"> – Deve ser preenchido apenas os campos em azul claro.</t>
    </r>
  </si>
  <si>
    <r>
      <t>EIXO - 2</t>
    </r>
    <r>
      <rPr>
        <sz val="14"/>
        <color theme="1"/>
        <rFont val="Calibri"/>
        <family val="2"/>
        <scheme val="minor"/>
      </rPr>
      <t xml:space="preserve"> - Deve ser preenchido apenas os campos em azul claro.</t>
    </r>
  </si>
  <si>
    <r>
      <t>EIXO - 3</t>
    </r>
    <r>
      <rPr>
        <sz val="14"/>
        <color theme="1"/>
        <rFont val="Calibri"/>
        <family val="2"/>
        <scheme val="minor"/>
      </rPr>
      <t xml:space="preserve"> - Deve ser preenchido apenas os campos em azul claro.</t>
    </r>
  </si>
  <si>
    <r>
      <t>RELATÓRIO FINAL</t>
    </r>
    <r>
      <rPr>
        <sz val="14"/>
        <color theme="1"/>
        <rFont val="Calibri"/>
        <family val="2"/>
        <scheme val="minor"/>
      </rPr>
      <t xml:space="preserve"> – Exibe a pontuação final de todos os eixos, não deve ser preenchido nada nessa aba.</t>
    </r>
  </si>
  <si>
    <t>A planilha é composta de 5 abas:</t>
  </si>
  <si>
    <t>Nº Turmas/semestre</t>
  </si>
  <si>
    <t>Pontuação</t>
  </si>
  <si>
    <t>Estágio (internato)</t>
  </si>
  <si>
    <t xml:space="preserve">CHT em Horas </t>
  </si>
  <si>
    <t xml:space="preserve"> 01 ponto para cada 15 horas (ou 01 crédito) por semestre letivo e por turma</t>
  </si>
  <si>
    <t>Encargo Didático em disciplinas e estágios na Graduação e/ou Pós-Graduação</t>
  </si>
  <si>
    <t>Informar quantos desses projetos tem natureza (interdisciplinar, interprofissional ou interinstitucional)</t>
  </si>
  <si>
    <t>Membro da CPPD, de Comitês ligados à Reitoria e Pró-Reitorias, COEP, CETEA, CEPE, Conselho Universitário, Conselho Editorial da Editora da UFMG</t>
  </si>
  <si>
    <t>Membro da Câmara Departamental</t>
  </si>
  <si>
    <t>Total geral</t>
  </si>
  <si>
    <t>Listar as disciplinas lecionadas no biênio</t>
  </si>
  <si>
    <t>Selecionar a opção TITULAR/SUPLENTE das reprentações em que participou no biênio</t>
  </si>
  <si>
    <t>quantidade de semestre</t>
  </si>
  <si>
    <t>1.4 - DESEMPENHO DIDÁTICO AVALIADO COM PARTICIPAÇÃO DO ESTUDANTE  - Limite máximo 5 pontos/biênio</t>
  </si>
  <si>
    <t>Inserir a nota média  do sistema Minha UFMG para o biênio</t>
  </si>
  <si>
    <t>Legenda:</t>
  </si>
  <si>
    <t xml:space="preserve">                    Faculdade de Medicina da Universidade Federal de Minas Gerais</t>
  </si>
  <si>
    <t>Informar o quantitativo de aluno/residente no biênio</t>
  </si>
  <si>
    <t>Para o correto preenchimento do questionário IADD, seguem algumas orientações:</t>
  </si>
  <si>
    <t>A planilha se refere às atividades desenvolvidas durante dois anos especificados pelo docente.</t>
  </si>
  <si>
    <t>Para progressão, avalia-se um biênio. Para promoção, avalia-se a média de 4 biênios.</t>
  </si>
  <si>
    <t>Células com instruções do que deve ser preenchido</t>
  </si>
  <si>
    <t>Células que podem ser preenchidas</t>
  </si>
  <si>
    <r>
      <t xml:space="preserve">INSTRUÇÕES – </t>
    </r>
    <r>
      <rPr>
        <sz val="14"/>
        <color theme="1"/>
        <rFont val="Calibri"/>
        <family val="2"/>
        <scheme val="minor"/>
      </rPr>
      <t>Aba atual que contém as instruções de preenchimento, não deve ser preenchido nada nessa aba.</t>
    </r>
  </si>
  <si>
    <t>TITULAR - Defesa de tese de Doutorado</t>
  </si>
  <si>
    <t xml:space="preserve">TITULAR - Defesa dissertação de Mestrado  </t>
  </si>
  <si>
    <t xml:space="preserve">TITULAR - Exame de qualificação Doutorado </t>
  </si>
  <si>
    <t xml:space="preserve">TITULAR - Exame de qualificação Mestrado  </t>
  </si>
  <si>
    <t xml:space="preserve">TITULAR - Curso de especialização, aperfeiçoamento ou atualização                        </t>
  </si>
  <si>
    <t xml:space="preserve">TITULAR - TCC, Monografia de graduação ou apresentação de relatório de estágio supervisionado </t>
  </si>
  <si>
    <t>TITULAR - Concurso público para seleção de Professor Efetivo</t>
  </si>
  <si>
    <t>TITULAR - Concurso público para seleção de Pós-Graduação de Mestrado ou Doutorado</t>
  </si>
  <si>
    <t xml:space="preserve">TITULAR - Concurso público para seleção de Professor Substituto                           </t>
  </si>
  <si>
    <t xml:space="preserve">TITULAR - Concurso público para seleção de Residência ou Especialização </t>
  </si>
  <si>
    <t xml:space="preserve">TITULAR - Avaliação de Estágio Probatório                                                                                 </t>
  </si>
  <si>
    <t>TITULAR - Seleção de alunos para projetos de ensino, extensão ou pesquisa (inclui monitoria)</t>
  </si>
  <si>
    <t>TITULAR - Outras bancas examinadoras</t>
  </si>
  <si>
    <t>SUPLENTE - Defesa de tese de Doutorado</t>
  </si>
  <si>
    <t xml:space="preserve">SUPLENTE -Defesa dissertação de Mestrado  </t>
  </si>
  <si>
    <t xml:space="preserve">SUPLENTE -Exame de qualificação Mestrado  </t>
  </si>
  <si>
    <t xml:space="preserve">SUPLENTE -TCC, Monografia de graduação ou apresentação de relatório de estágio supervisionado </t>
  </si>
  <si>
    <t>SUPLENTE - Outras bancas examinadoras</t>
  </si>
  <si>
    <t>SUPLENTE - Concurso público para seleção de Professor Efetivo</t>
  </si>
  <si>
    <t>SUPLENTE - Concurso público para seleção de Pós-Graduação de Mestrado ou Doutorado</t>
  </si>
  <si>
    <t xml:space="preserve">SUPLENTE - Concurso público para seleção de Professor Substituto                           </t>
  </si>
  <si>
    <t xml:space="preserve">SUPLENTE - Concurso público para seleção de Residência ou Especialização </t>
  </si>
  <si>
    <t xml:space="preserve">SUPLENTE - Avaliação de Estágio Probatório                                                                                 </t>
  </si>
  <si>
    <t>SUPLENTE - Seleção de alunos para projetos de ensino, extensão ou pesquisa (inclui monitoria)</t>
  </si>
  <si>
    <t>Informar quantas dessas bancas foram externas a UFMG</t>
  </si>
  <si>
    <t xml:space="preserve">SUPLENTE - Exame de qualificação Doutorado </t>
  </si>
  <si>
    <t xml:space="preserve">SUPLENTE - Curso de especialização, aperfeiçoamento ou atualização                        </t>
  </si>
  <si>
    <t>0,5 pts/banca</t>
  </si>
  <si>
    <t>02 pts/evento</t>
  </si>
  <si>
    <t>SE HOUVER ALGUMA ATIVIDADE ACADÊMICA REALIIZADA QUE NÃO FOI CONTEMPLADA NA PLANILHA DE PONTUAÇÕES, UTILIZE O ESPAÇO "OUTRAS ATIVIDADES ACADÊMICAS"</t>
  </si>
  <si>
    <t>PARA SEREM APRECIADAS PELA COMISSÃO AVALIADORA." EXEMPLO: VICE, ADJUNTO, SUPLENTE, ETC.</t>
  </si>
  <si>
    <t>7.7-  OUTRAS ATIVIDADES
Se houver alguma atividade acadêmica realiizada que não foi contemplada na planilha de pontuações, utilize o espaço "OUTRAS ATIVIDADES ACADÊMICAS", no eixo 3, item 7.7, apreciação da Comissão avaliadora." Exemplo: vice, adjunto, suplente, etc.</t>
  </si>
  <si>
    <t>1.3 - DESENVOLVIMENTO DOCENTE E APRIMORAMENTO DO ENSINO - Limite máximo 50 pontos/biênio</t>
  </si>
  <si>
    <t>Bolsa de projeto de ensino (docente ou discente)</t>
  </si>
  <si>
    <t>Coordenação nos Núcleos do Centro de Educação em Saúde</t>
  </si>
  <si>
    <t>Participação nos Núcleos do Centro de Educação em Saúde</t>
  </si>
  <si>
    <r>
      <t>Coordenação no Núcleo Docente Estruturante (NDE)</t>
    </r>
    <r>
      <rPr>
        <vertAlign val="superscript"/>
        <sz val="10"/>
        <color theme="1"/>
        <rFont val="Calibri"/>
        <family val="2"/>
        <scheme val="minor"/>
      </rPr>
      <t xml:space="preserve"> </t>
    </r>
  </si>
  <si>
    <r>
      <t>Participação no Núcleo Docente Estruturante (NDE)</t>
    </r>
    <r>
      <rPr>
        <vertAlign val="superscript"/>
        <sz val="10"/>
        <color theme="1"/>
        <rFont val="Calibri"/>
        <family val="2"/>
        <scheme val="minor"/>
      </rPr>
      <t xml:space="preserve"> </t>
    </r>
  </si>
  <si>
    <t>Nota média da avaliação discente expressa no Redoc.</t>
  </si>
  <si>
    <t>Obs. Caso a avaliação discente não conste no Redoc por qualquer motivo, o</t>
  </si>
  <si>
    <t>Departamento deve realizar a a avaliação docente pelos discentes e informar</t>
  </si>
  <si>
    <t>uma nota de 0 a 5 pontos.</t>
  </si>
  <si>
    <t>1.2 - ORIENTAÇÃO E SUPERVISÃO - Limite máximo 50 pontos/biênio</t>
  </si>
  <si>
    <t xml:space="preserve">2.2 – PARTICIPAÇÃO EM EVENTOS E OUTRAS PRODUÇÕES -  Limite máximo 40 pontos/biênio
</t>
  </si>
  <si>
    <t>Artigo Completo em Periódicos QUALIS A1 - A2</t>
  </si>
  <si>
    <t>Artigo Completo em Periódicos QUALIS A3 - A4</t>
  </si>
  <si>
    <t>20 pts/artigo</t>
  </si>
  <si>
    <t>Artigo Completo em Periódicos QUALIS B1 - B2</t>
  </si>
  <si>
    <t>Artigo Completo em Periódicos QUALIS B3 - B4</t>
  </si>
  <si>
    <t>10 pts/artigo</t>
  </si>
  <si>
    <t>05 pts/artigo</t>
  </si>
  <si>
    <t>Artigo Completo em Anais Congresso Regional/local</t>
  </si>
  <si>
    <t>02 ponto/resumo</t>
  </si>
  <si>
    <t>03 pts/resumo</t>
  </si>
  <si>
    <t>Resumo em Periódico/Anais Congresso Regional/local</t>
  </si>
  <si>
    <t>2.2.1 – Membro de Comissão Organizadora de Evento:</t>
  </si>
  <si>
    <t>2.2.2 – Conferencista, Palestrante ou Debatedor:</t>
  </si>
  <si>
    <t>2.2.3 – Coordenador de Mesa:</t>
  </si>
  <si>
    <t>2.2.4 – Apresentação/Comunicação Oral de trabalho/Pôster</t>
  </si>
  <si>
    <t>2.2.5 – Exposição de Poster (sem apresentação)</t>
  </si>
  <si>
    <t xml:space="preserve">Produção artística/cultural relacionada à área de atuação docente </t>
  </si>
  <si>
    <t>a) Internacional</t>
  </si>
  <si>
    <t>b) Nacional</t>
  </si>
  <si>
    <t>c) Regional / Local</t>
  </si>
  <si>
    <t>10 pt/evento</t>
  </si>
  <si>
    <t>06 pt/texto</t>
  </si>
  <si>
    <t>04 pt/produção</t>
  </si>
  <si>
    <t>06 pt/evento</t>
  </si>
  <si>
    <t>04 pt/texto</t>
  </si>
  <si>
    <t>02 pt/produção</t>
  </si>
  <si>
    <t>Projetos de natureza interdisciplinar, interprofissional ou interinstitucional – acrescentar 5 pontos nos itens acima</t>
  </si>
  <si>
    <t>Bolsa de pesquisa de agência oficial (para docente ou discente)</t>
  </si>
  <si>
    <t>Prestação de serviço</t>
  </si>
  <si>
    <t>Bolsa de projeto/programa de extensão (para docente ou discente)</t>
  </si>
  <si>
    <t>b) Participação em Comitês de Assessorias, membros de Conselhos, Associações, Comissões (regional/estadual)</t>
  </si>
  <si>
    <t>a) Participação em Comitês de Assessorias, membros de Conselhos, Associações, Comissões (nacional)</t>
  </si>
  <si>
    <t>6 pts/banca</t>
  </si>
  <si>
    <t>3 pts/banca</t>
  </si>
  <si>
    <t>1 pts/banca</t>
  </si>
  <si>
    <t>3pts/banca</t>
  </si>
  <si>
    <t>1,5 ponto/banca</t>
  </si>
  <si>
    <t>0,5 ponto/banca</t>
  </si>
  <si>
    <t>1,5 pt/banca</t>
  </si>
  <si>
    <t>No caso de bancas de concursos para docentes, externas à UFMG, deve-se acrescentar 1 ponto às pontuações acima, como parte do item "reconhecimento pelos pares).</t>
  </si>
  <si>
    <t>No caso de bancas acadêmicas externas à UFMG, deve-se acrescentar 1 ponto às pontuações acima, como parte do item "reconhecimento pelos pares).</t>
  </si>
  <si>
    <t>3 pto/banca</t>
  </si>
  <si>
    <t>1 pto/banca</t>
  </si>
  <si>
    <t>6 pts/docente</t>
  </si>
  <si>
    <t xml:space="preserve">Periódicos QUALIS A 1  - A2                            </t>
  </si>
  <si>
    <t xml:space="preserve">Periódicos QUALIS A3 - A4  </t>
  </si>
  <si>
    <t>Periódicos QUALIS B1 - B2</t>
  </si>
  <si>
    <t>Periódicos QUALIS B3  - B4</t>
  </si>
  <si>
    <t>Outros periódicos</t>
  </si>
  <si>
    <t>5 pt/prêmio ou homenagem</t>
  </si>
  <si>
    <t>Defesa de dissertação de mestrado</t>
  </si>
  <si>
    <t>Defesa de tese de doutorado</t>
  </si>
  <si>
    <t>20 pontos</t>
  </si>
  <si>
    <t>1  ponto por crédito</t>
  </si>
  <si>
    <t>Doutorado – para docentes na Classe A ou B - obtenção de créditos</t>
  </si>
  <si>
    <t xml:space="preserve">Mestrado – para docentes na Classe A - obtenção de créditos </t>
  </si>
  <si>
    <t>Comentário do avaliador</t>
  </si>
  <si>
    <t>Observações do professor avaliado</t>
  </si>
  <si>
    <t>10 pts/atividade</t>
  </si>
  <si>
    <t>10 pts/participação</t>
  </si>
  <si>
    <t>5 pts/participação</t>
  </si>
  <si>
    <t>Selecione a opção do cargo ou função exercido no biênio</t>
  </si>
  <si>
    <t>Limite com exceção</t>
  </si>
  <si>
    <t>Reitor(a)*</t>
  </si>
  <si>
    <t>Diretor(a)*</t>
  </si>
  <si>
    <t>50*</t>
  </si>
  <si>
    <t>RELATÓRIO FINAL</t>
  </si>
  <si>
    <t>Nota IADD do biênio</t>
  </si>
  <si>
    <t>Limite máximo: 40 pts</t>
  </si>
  <si>
    <t>Limite máximo: 100 pts</t>
  </si>
  <si>
    <t>2.1 – PRODUÇÃO CIENTÍFICA E TÉCNICA - Limite máximo 100 pontos/biênio</t>
  </si>
  <si>
    <t>Comissão de elaboração de prova final da disciplina</t>
  </si>
  <si>
    <t>2,5 pts/comissão</t>
  </si>
  <si>
    <t>Coordenação de avaliação de habilidades e atitudes do tipo OSCE ou TOSCE</t>
  </si>
  <si>
    <t>5 pts/coordenação</t>
  </si>
  <si>
    <t>Participação na avaliação de habilidades e atitudes do tipo OSCE ou TOSCE</t>
  </si>
  <si>
    <t>2,5 pts/participação</t>
  </si>
  <si>
    <t>Coordenação de Avaliação integrada ou seriada, interdepartamental</t>
  </si>
  <si>
    <t>5  pts/coordenação</t>
  </si>
  <si>
    <t>Participação de Avaliação integrada ou seriada, interdepartamental</t>
  </si>
  <si>
    <t>Repres. Efetiva em órgãos colegiados de Ensino (Graduação /Pós-Graduação), Extensão ou Pesquisa. Congregação. Comissões Permanentes (CPAADD, CPER,etc)</t>
  </si>
  <si>
    <t>Conselho Diretor do Hospital Universitário</t>
  </si>
  <si>
    <t>Colegiados do Hospital Universitário: de Ensino, Pesquisa e Extensão; dos Coordenadores Médicos Chefes de Serviço; Gestor ou equivalente.</t>
  </si>
  <si>
    <t xml:space="preserve">Declaração
Ao gerar a versão em pdf desta planilha e incluí-la no sistema Redoc, declaro, para os devidos fins, que me responsabilizo integralmente pela veracidade, exatidão e autenticidade das informações relatadas neste Relatório de Avaliação de Desempenho, assumindo total responsabilidade pelas consequências administrativas, civis e penais decorrentes de eventuais informações falsas, nos termos da legislação vigente, no âmbito da Universidade Federal de Minas Gerais (UFMG).
</t>
  </si>
  <si>
    <t>Belo Horizonte, ______ de ____________________ de ___________.
Nome do(a) Professor(a)
SIAPE:
Matrícula UFMG:</t>
  </si>
  <si>
    <t>PLANILHA IADD - VERSÃO 8.0 - 24022026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</si>
</sst>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222222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439">
    <xf numFmtId="0" fontId="0" fillId="0" borderId="0" xfId="0"/>
    <xf numFmtId="0" fontId="0" fillId="0" borderId="6" xfId="0" applyBorder="1"/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3" fillId="4" borderId="0" xfId="0" applyFont="1" applyFill="1"/>
    <xf numFmtId="0" fontId="7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27" xfId="0" applyFont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3" fillId="4" borderId="10" xfId="0" applyFont="1" applyFill="1" applyBorder="1"/>
    <xf numFmtId="0" fontId="3" fillId="4" borderId="2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4" borderId="29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31" xfId="0" applyBorder="1"/>
    <xf numFmtId="0" fontId="5" fillId="0" borderId="13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16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0" fillId="0" borderId="39" xfId="0" applyBorder="1"/>
    <xf numFmtId="0" fontId="0" fillId="0" borderId="3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0" fillId="4" borderId="2" xfId="0" applyFill="1" applyBorder="1"/>
    <xf numFmtId="0" fontId="3" fillId="4" borderId="29" xfId="0" applyFont="1" applyFill="1" applyBorder="1"/>
    <xf numFmtId="0" fontId="3" fillId="4" borderId="2" xfId="0" applyFont="1" applyFill="1" applyBorder="1"/>
    <xf numFmtId="0" fontId="5" fillId="0" borderId="4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49" fontId="7" fillId="4" borderId="11" xfId="0" applyNumberFormat="1" applyFont="1" applyFill="1" applyBorder="1" applyAlignment="1">
      <alignment vertical="center" wrapText="1"/>
    </xf>
    <xf numFmtId="49" fontId="7" fillId="4" borderId="6" xfId="0" applyNumberFormat="1" applyFont="1" applyFill="1" applyBorder="1" applyAlignment="1">
      <alignment vertical="center" wrapText="1"/>
    </xf>
    <xf numFmtId="0" fontId="0" fillId="0" borderId="36" xfId="0" applyBorder="1"/>
    <xf numFmtId="49" fontId="7" fillId="4" borderId="4" xfId="0" applyNumberFormat="1" applyFont="1" applyFill="1" applyBorder="1" applyAlignment="1">
      <alignment vertical="center" wrapText="1"/>
    </xf>
    <xf numFmtId="0" fontId="0" fillId="0" borderId="48" xfId="0" applyBorder="1"/>
    <xf numFmtId="0" fontId="0" fillId="0" borderId="49" xfId="0" applyBorder="1"/>
    <xf numFmtId="0" fontId="0" fillId="0" borderId="46" xfId="0" applyBorder="1"/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8" fillId="4" borderId="28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8" fillId="4" borderId="0" xfId="0" applyFont="1" applyFill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/>
    </xf>
    <xf numFmtId="0" fontId="20" fillId="5" borderId="0" xfId="0" applyFont="1" applyFill="1"/>
    <xf numFmtId="0" fontId="0" fillId="5" borderId="0" xfId="0" applyFill="1"/>
    <xf numFmtId="0" fontId="14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0" xfId="0" applyFont="1" applyFill="1"/>
    <xf numFmtId="0" fontId="5" fillId="5" borderId="0" xfId="0" applyFont="1" applyFill="1" applyAlignment="1">
      <alignment horizontal="left"/>
    </xf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5" fillId="4" borderId="12" xfId="0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5" fillId="2" borderId="41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0" fillId="0" borderId="0" xfId="0" applyFont="1"/>
    <xf numFmtId="0" fontId="19" fillId="0" borderId="0" xfId="0" applyFont="1" applyAlignment="1">
      <alignment vertical="center"/>
    </xf>
    <xf numFmtId="0" fontId="0" fillId="0" borderId="4" xfId="0" applyBorder="1"/>
    <xf numFmtId="0" fontId="15" fillId="4" borderId="11" xfId="0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1" fillId="4" borderId="29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left" vertical="center"/>
    </xf>
    <xf numFmtId="0" fontId="0" fillId="4" borderId="29" xfId="0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8" fillId="4" borderId="10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vertical="center"/>
    </xf>
    <xf numFmtId="2" fontId="5" fillId="0" borderId="33" xfId="0" applyNumberFormat="1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2" fontId="5" fillId="0" borderId="34" xfId="0" applyNumberFormat="1" applyFont="1" applyBorder="1" applyAlignment="1">
      <alignment horizontal="center" vertical="center"/>
    </xf>
    <xf numFmtId="2" fontId="0" fillId="5" borderId="0" xfId="0" applyNumberFormat="1" applyFill="1"/>
    <xf numFmtId="2" fontId="5" fillId="0" borderId="4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50" xfId="0" applyFont="1" applyFill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0" fontId="7" fillId="4" borderId="28" xfId="0" applyFont="1" applyFill="1" applyBorder="1" applyAlignment="1">
      <alignment vertical="center"/>
    </xf>
    <xf numFmtId="2" fontId="4" fillId="0" borderId="54" xfId="0" applyNumberFormat="1" applyFont="1" applyBorder="1" applyAlignment="1">
      <alignment horizontal="center"/>
    </xf>
    <xf numFmtId="2" fontId="4" fillId="0" borderId="44" xfId="0" applyNumberFormat="1" applyFont="1" applyBorder="1" applyAlignment="1">
      <alignment horizontal="center"/>
    </xf>
    <xf numFmtId="0" fontId="3" fillId="4" borderId="2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7" borderId="0" xfId="0" applyFill="1"/>
    <xf numFmtId="2" fontId="5" fillId="0" borderId="40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5" fillId="0" borderId="52" xfId="0" applyNumberFormat="1" applyFont="1" applyBorder="1" applyAlignment="1">
      <alignment horizontal="center"/>
    </xf>
    <xf numFmtId="2" fontId="5" fillId="0" borderId="53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1" xfId="0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7" fillId="4" borderId="51" xfId="0" applyFont="1" applyFill="1" applyBorder="1" applyAlignment="1">
      <alignment horizontal="justify" vertical="center" wrapText="1"/>
    </xf>
    <xf numFmtId="0" fontId="1" fillId="4" borderId="29" xfId="0" applyFont="1" applyFill="1" applyBorder="1"/>
    <xf numFmtId="2" fontId="1" fillId="4" borderId="29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2" fillId="6" borderId="56" xfId="0" applyFont="1" applyFill="1" applyBorder="1" applyAlignment="1">
      <alignment horizontal="center" vertical="center" wrapText="1"/>
    </xf>
    <xf numFmtId="0" fontId="0" fillId="3" borderId="56" xfId="0" applyFill="1" applyBorder="1"/>
    <xf numFmtId="0" fontId="0" fillId="0" borderId="30" xfId="0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6" xfId="0" applyBorder="1" applyAlignment="1">
      <alignment horizontal="center"/>
    </xf>
    <xf numFmtId="2" fontId="0" fillId="0" borderId="21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0" fontId="8" fillId="4" borderId="26" xfId="0" applyFont="1" applyFill="1" applyBorder="1" applyAlignment="1">
      <alignment vertical="center" wrapText="1"/>
    </xf>
    <xf numFmtId="2" fontId="0" fillId="0" borderId="49" xfId="0" applyNumberFormat="1" applyBorder="1"/>
    <xf numFmtId="0" fontId="12" fillId="0" borderId="0" xfId="0" applyFont="1"/>
    <xf numFmtId="0" fontId="24" fillId="0" borderId="0" xfId="0" applyFont="1"/>
    <xf numFmtId="0" fontId="23" fillId="0" borderId="0" xfId="0" applyFont="1"/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0" fillId="0" borderId="53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1" fontId="0" fillId="3" borderId="19" xfId="0" applyNumberFormat="1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4" borderId="26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 wrapText="1"/>
    </xf>
    <xf numFmtId="0" fontId="5" fillId="4" borderId="0" xfId="0" applyFont="1" applyFill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0" borderId="39" xfId="0" applyNumberFormat="1" applyBorder="1" applyAlignment="1">
      <alignment horizontal="center" vertical="center"/>
    </xf>
    <xf numFmtId="0" fontId="0" fillId="0" borderId="26" xfId="0" applyBorder="1"/>
    <xf numFmtId="2" fontId="0" fillId="0" borderId="43" xfId="0" applyNumberFormat="1" applyBorder="1" applyAlignment="1">
      <alignment horizontal="center" vertical="center"/>
    </xf>
    <xf numFmtId="0" fontId="0" fillId="0" borderId="12" xfId="0" applyBorder="1"/>
    <xf numFmtId="0" fontId="7" fillId="4" borderId="8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/>
    </xf>
    <xf numFmtId="0" fontId="5" fillId="4" borderId="26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0" fillId="4" borderId="26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4" xfId="0" applyFill="1" applyBorder="1"/>
    <xf numFmtId="0" fontId="3" fillId="4" borderId="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4" borderId="3" xfId="0" applyFill="1" applyBorder="1"/>
    <xf numFmtId="0" fontId="5" fillId="0" borderId="19" xfId="0" applyFont="1" applyBorder="1" applyAlignment="1">
      <alignment vertical="center" wrapText="1"/>
    </xf>
    <xf numFmtId="0" fontId="0" fillId="0" borderId="29" xfId="0" applyBorder="1"/>
    <xf numFmtId="0" fontId="7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5" fillId="4" borderId="2" xfId="0" applyFont="1" applyFill="1" applyBorder="1"/>
    <xf numFmtId="0" fontId="0" fillId="0" borderId="58" xfId="0" applyBorder="1"/>
    <xf numFmtId="0" fontId="0" fillId="0" borderId="35" xfId="0" applyBorder="1"/>
    <xf numFmtId="0" fontId="0" fillId="0" borderId="25" xfId="0" applyBorder="1"/>
    <xf numFmtId="0" fontId="0" fillId="0" borderId="32" xfId="0" quotePrefix="1" applyBorder="1"/>
    <xf numFmtId="0" fontId="5" fillId="0" borderId="25" xfId="0" applyFont="1" applyBorder="1" applyAlignment="1">
      <alignment vertical="center" wrapText="1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/>
    </xf>
    <xf numFmtId="0" fontId="5" fillId="0" borderId="5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vertical="center" wrapText="1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49" fontId="7" fillId="4" borderId="0" xfId="0" applyNumberFormat="1" applyFont="1" applyFill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49" fontId="7" fillId="4" borderId="26" xfId="0" applyNumberFormat="1" applyFont="1" applyFill="1" applyBorder="1" applyAlignment="1">
      <alignment vertical="center" wrapText="1"/>
    </xf>
    <xf numFmtId="49" fontId="7" fillId="4" borderId="12" xfId="0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0" fillId="4" borderId="48" xfId="0" applyFill="1" applyBorder="1"/>
    <xf numFmtId="0" fontId="3" fillId="4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4" borderId="26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vertical="center" wrapText="1"/>
    </xf>
    <xf numFmtId="49" fontId="8" fillId="4" borderId="26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15" fillId="4" borderId="12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3" fillId="4" borderId="3" xfId="0" applyFont="1" applyFill="1" applyBorder="1"/>
    <xf numFmtId="0" fontId="3" fillId="4" borderId="5" xfId="0" applyFont="1" applyFill="1" applyBorder="1"/>
    <xf numFmtId="0" fontId="7" fillId="4" borderId="3" xfId="0" applyFont="1" applyFill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0" fillId="0" borderId="59" xfId="0" applyBorder="1"/>
    <xf numFmtId="0" fontId="0" fillId="0" borderId="55" xfId="0" applyBorder="1" applyAlignment="1">
      <alignment wrapText="1"/>
    </xf>
    <xf numFmtId="0" fontId="0" fillId="0" borderId="36" xfId="0" applyBorder="1" applyAlignment="1">
      <alignment wrapText="1"/>
    </xf>
    <xf numFmtId="0" fontId="0" fillId="3" borderId="13" xfId="0" applyFill="1" applyBorder="1" applyAlignment="1" applyProtection="1">
      <alignment wrapText="1"/>
      <protection locked="0"/>
    </xf>
    <xf numFmtId="0" fontId="0" fillId="3" borderId="39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31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32" xfId="0" applyFill="1" applyBorder="1" applyAlignment="1" applyProtection="1">
      <alignment wrapText="1"/>
      <protection locked="0"/>
    </xf>
    <xf numFmtId="0" fontId="0" fillId="3" borderId="33" xfId="0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34" xfId="0" applyFill="1" applyBorder="1" applyAlignment="1" applyProtection="1">
      <alignment wrapText="1"/>
      <protection locked="0"/>
    </xf>
    <xf numFmtId="0" fontId="0" fillId="3" borderId="61" xfId="0" applyFill="1" applyBorder="1" applyAlignment="1" applyProtection="1">
      <alignment wrapText="1"/>
      <protection locked="0"/>
    </xf>
    <xf numFmtId="0" fontId="0" fillId="3" borderId="40" xfId="0" applyFill="1" applyBorder="1" applyAlignment="1" applyProtection="1">
      <alignment wrapText="1"/>
      <protection locked="0"/>
    </xf>
    <xf numFmtId="2" fontId="0" fillId="3" borderId="61" xfId="0" applyNumberFormat="1" applyFill="1" applyBorder="1" applyAlignment="1" applyProtection="1">
      <alignment wrapText="1"/>
      <protection locked="0"/>
    </xf>
    <xf numFmtId="2" fontId="0" fillId="3" borderId="39" xfId="0" applyNumberFormat="1" applyFill="1" applyBorder="1" applyAlignment="1" applyProtection="1">
      <alignment wrapText="1"/>
      <protection locked="0"/>
    </xf>
    <xf numFmtId="2" fontId="0" fillId="3" borderId="40" xfId="0" applyNumberFormat="1" applyFill="1" applyBorder="1" applyAlignment="1" applyProtection="1">
      <alignment wrapText="1"/>
      <protection locked="0"/>
    </xf>
    <xf numFmtId="2" fontId="0" fillId="3" borderId="31" xfId="0" applyNumberFormat="1" applyFill="1" applyBorder="1" applyAlignment="1" applyProtection="1">
      <alignment wrapText="1"/>
      <protection locked="0"/>
    </xf>
    <xf numFmtId="2" fontId="0" fillId="3" borderId="34" xfId="0" applyNumberFormat="1" applyFill="1" applyBorder="1" applyAlignment="1" applyProtection="1">
      <alignment wrapText="1"/>
      <protection locked="0"/>
    </xf>
    <xf numFmtId="2" fontId="0" fillId="3" borderId="32" xfId="0" applyNumberFormat="1" applyFill="1" applyBorder="1" applyAlignment="1" applyProtection="1">
      <alignment wrapText="1"/>
      <protection locked="0"/>
    </xf>
    <xf numFmtId="2" fontId="0" fillId="3" borderId="52" xfId="0" applyNumberFormat="1" applyFill="1" applyBorder="1" applyAlignment="1" applyProtection="1">
      <alignment wrapText="1"/>
      <protection locked="0"/>
    </xf>
    <xf numFmtId="2" fontId="0" fillId="3" borderId="53" xfId="0" applyNumberFormat="1" applyFill="1" applyBorder="1" applyAlignment="1" applyProtection="1">
      <alignment wrapText="1"/>
      <protection locked="0"/>
    </xf>
    <xf numFmtId="0" fontId="0" fillId="3" borderId="29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3" borderId="17" xfId="0" quotePrefix="1" applyFill="1" applyBorder="1" applyAlignment="1" applyProtection="1">
      <alignment wrapText="1"/>
      <protection locked="0"/>
    </xf>
    <xf numFmtId="0" fontId="0" fillId="3" borderId="32" xfId="0" quotePrefix="1" applyFill="1" applyBorder="1" applyAlignment="1" applyProtection="1">
      <alignment wrapText="1"/>
      <protection locked="0"/>
    </xf>
    <xf numFmtId="0" fontId="0" fillId="0" borderId="49" xfId="0" applyBorder="1" applyAlignment="1">
      <alignment wrapText="1"/>
    </xf>
    <xf numFmtId="0" fontId="0" fillId="3" borderId="16" xfId="0" applyFill="1" applyBorder="1" applyAlignment="1" applyProtection="1">
      <alignment wrapText="1"/>
      <protection locked="0"/>
    </xf>
    <xf numFmtId="0" fontId="0" fillId="3" borderId="53" xfId="0" applyFill="1" applyBorder="1" applyAlignment="1" applyProtection="1">
      <alignment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63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3" borderId="62" xfId="0" applyFill="1" applyBorder="1" applyAlignment="1" applyProtection="1">
      <alignment horizontal="center" vertical="center" wrapText="1"/>
      <protection locked="0"/>
    </xf>
    <xf numFmtId="0" fontId="0" fillId="3" borderId="64" xfId="0" applyFill="1" applyBorder="1" applyAlignment="1" applyProtection="1">
      <alignment horizontal="center" vertical="center" wrapText="1"/>
      <protection locked="0"/>
    </xf>
    <xf numFmtId="0" fontId="0" fillId="3" borderId="33" xfId="0" applyFill="1" applyBorder="1" applyAlignment="1" applyProtection="1">
      <alignment horizontal="center" vertical="center" wrapText="1"/>
      <protection locked="0"/>
    </xf>
    <xf numFmtId="0" fontId="0" fillId="3" borderId="40" xfId="0" applyFill="1" applyBorder="1" applyAlignment="1" applyProtection="1">
      <alignment horizontal="center" vertical="center" wrapText="1"/>
      <protection locked="0"/>
    </xf>
    <xf numFmtId="0" fontId="0" fillId="3" borderId="39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8" fillId="4" borderId="8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15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42" xfId="0" applyFill="1" applyBorder="1" applyAlignment="1" applyProtection="1">
      <alignment horizontal="center" vertical="center" wrapText="1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0" fillId="3" borderId="43" xfId="0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5" fillId="4" borderId="28" xfId="0" applyFont="1" applyFill="1" applyBorder="1" applyAlignment="1">
      <alignment horizontal="center" wrapText="1"/>
    </xf>
    <xf numFmtId="0" fontId="15" fillId="4" borderId="29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center" vertical="center"/>
    </xf>
    <xf numFmtId="49" fontId="8" fillId="4" borderId="7" xfId="0" applyNumberFormat="1" applyFont="1" applyFill="1" applyBorder="1" applyAlignment="1">
      <alignment horizontal="left" vertical="center" wrapText="1"/>
    </xf>
    <xf numFmtId="49" fontId="8" fillId="4" borderId="0" xfId="0" applyNumberFormat="1" applyFont="1" applyFill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left" vertical="center" wrapText="1"/>
    </xf>
    <xf numFmtId="49" fontId="8" fillId="4" borderId="12" xfId="0" applyNumberFormat="1" applyFont="1" applyFill="1" applyBorder="1" applyAlignment="1">
      <alignment horizontal="left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left" vertical="center" wrapText="1"/>
    </xf>
    <xf numFmtId="49" fontId="8" fillId="4" borderId="29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0" fillId="3" borderId="53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3" borderId="30" xfId="0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49" fontId="8" fillId="4" borderId="26" xfId="0" applyNumberFormat="1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  <protection locked="0"/>
    </xf>
    <xf numFmtId="0" fontId="5" fillId="3" borderId="29" xfId="0" applyFont="1" applyFill="1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18" fillId="5" borderId="1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 indent="2"/>
    </xf>
    <xf numFmtId="0" fontId="7" fillId="4" borderId="3" xfId="0" applyFont="1" applyFill="1" applyBorder="1" applyAlignment="1">
      <alignment horizontal="left" vertical="center" wrapText="1" indent="2"/>
    </xf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0</xdr:row>
          <xdr:rowOff>180975</xdr:rowOff>
        </xdr:from>
        <xdr:to>
          <xdr:col>1</xdr:col>
          <xdr:colOff>428625</xdr:colOff>
          <xdr:row>0</xdr:row>
          <xdr:rowOff>1038225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showGridLines="0" tabSelected="1" workbookViewId="0">
      <selection activeCell="K7" sqref="K7"/>
    </sheetView>
  </sheetViews>
  <sheetFormatPr defaultColWidth="8.85546875" defaultRowHeight="15" x14ac:dyDescent="0.25"/>
  <cols>
    <col min="2" max="2" width="8.140625" customWidth="1"/>
    <col min="3" max="3" width="2.7109375" customWidth="1"/>
  </cols>
  <sheetData>
    <row r="1" spans="2:24" ht="86.25" customHeight="1" x14ac:dyDescent="0.25">
      <c r="B1" s="93" t="s">
        <v>290</v>
      </c>
      <c r="C1" s="11"/>
      <c r="D1" s="10"/>
      <c r="E1" s="10"/>
      <c r="F1" s="10"/>
    </row>
    <row r="2" spans="2:24" ht="18.75" x14ac:dyDescent="0.25">
      <c r="B2" s="324" t="s">
        <v>427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</row>
    <row r="3" spans="2:24" ht="9" customHeight="1" x14ac:dyDescent="0.2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</row>
    <row r="4" spans="2:24" ht="18.75" x14ac:dyDescent="0.25">
      <c r="B4" s="324" t="s">
        <v>268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</row>
    <row r="5" spans="2:24" ht="18.75" x14ac:dyDescent="0.25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2:24" s="95" customFormat="1" ht="18.75" x14ac:dyDescent="0.3">
      <c r="B6" s="12" t="s">
        <v>292</v>
      </c>
    </row>
    <row r="7" spans="2:24" s="95" customFormat="1" ht="18.75" x14ac:dyDescent="0.3">
      <c r="B7" s="12"/>
    </row>
    <row r="8" spans="2:24" ht="18.75" x14ac:dyDescent="0.25">
      <c r="B8" s="12" t="s">
        <v>293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24" ht="18.75" x14ac:dyDescent="0.25">
      <c r="B9" s="12" t="s">
        <v>294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2:24" s="95" customFormat="1" ht="18.75" x14ac:dyDescent="0.3">
      <c r="B10" s="12"/>
    </row>
    <row r="11" spans="2:24" s="95" customFormat="1" ht="18.75" x14ac:dyDescent="0.3">
      <c r="B11" s="12" t="s">
        <v>273</v>
      </c>
    </row>
    <row r="12" spans="2:24" s="95" customFormat="1" ht="18.75" x14ac:dyDescent="0.3">
      <c r="B12" s="12"/>
    </row>
    <row r="13" spans="2:24" s="95" customFormat="1" ht="18.75" x14ac:dyDescent="0.3">
      <c r="B13" s="96" t="s">
        <v>297</v>
      </c>
    </row>
    <row r="14" spans="2:24" s="95" customFormat="1" ht="18.75" x14ac:dyDescent="0.3">
      <c r="B14" s="96" t="s">
        <v>269</v>
      </c>
    </row>
    <row r="15" spans="2:24" s="95" customFormat="1" ht="18.75" x14ac:dyDescent="0.3">
      <c r="B15" s="96" t="s">
        <v>270</v>
      </c>
    </row>
    <row r="16" spans="2:24" s="95" customFormat="1" ht="18.75" x14ac:dyDescent="0.3">
      <c r="B16" s="96" t="s">
        <v>271</v>
      </c>
    </row>
    <row r="17" spans="2:4" s="95" customFormat="1" ht="18.75" x14ac:dyDescent="0.3">
      <c r="B17" s="96" t="s">
        <v>272</v>
      </c>
    </row>
    <row r="18" spans="2:4" s="95" customFormat="1" ht="18.75" x14ac:dyDescent="0.3">
      <c r="B18" s="96"/>
    </row>
    <row r="19" spans="2:4" s="95" customFormat="1" ht="18.75" x14ac:dyDescent="0.3">
      <c r="B19" s="12" t="s">
        <v>267</v>
      </c>
    </row>
    <row r="21" spans="2:4" ht="26.25" customHeight="1" x14ac:dyDescent="0.25">
      <c r="B21" s="96" t="s">
        <v>289</v>
      </c>
    </row>
    <row r="22" spans="2:4" x14ac:dyDescent="0.25">
      <c r="B22" s="161"/>
      <c r="D22" t="s">
        <v>295</v>
      </c>
    </row>
    <row r="24" spans="2:4" x14ac:dyDescent="0.25">
      <c r="B24" s="162"/>
      <c r="D24" t="s">
        <v>296</v>
      </c>
    </row>
    <row r="27" spans="2:4" s="179" customFormat="1" ht="15.75" x14ac:dyDescent="0.25">
      <c r="B27" s="181" t="s">
        <v>327</v>
      </c>
    </row>
    <row r="28" spans="2:4" ht="15.75" x14ac:dyDescent="0.25">
      <c r="B28" s="180" t="s">
        <v>328</v>
      </c>
    </row>
  </sheetData>
  <sheetProtection algorithmName="SHA-512" hashValue="ko4IsCWcfmvlRzNzpZsyQkXSFjS6MXqVh172R9Cw2r81EOmo2d65QaJyen9a+94Ivrfgp18IXjdyEpRSe9PgeA==" saltValue="5nHjw2QekA2vHZfwp1dXQg==" spinCount="100000" sheet="1" selectLockedCells="1"/>
  <mergeCells count="3">
    <mergeCell ref="B4:P4"/>
    <mergeCell ref="B2:P2"/>
    <mergeCell ref="Q2:X2"/>
  </mergeCells>
  <pageMargins left="0.51181102362204722" right="0.51181102362204722" top="0.78740157480314965" bottom="0.78740157480314965" header="0.31496062992125984" footer="0.31496062992125984"/>
  <pageSetup paperSize="9" scale="63" orientation="landscape" horizontalDpi="4294967294" verticalDpi="4294967294" r:id="rId1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0</xdr:col>
                <xdr:colOff>180975</xdr:colOff>
                <xdr:row>0</xdr:row>
                <xdr:rowOff>180975</xdr:rowOff>
              </from>
              <to>
                <xdr:col>1</xdr:col>
                <xdr:colOff>428625</xdr:colOff>
                <xdr:row>0</xdr:row>
                <xdr:rowOff>1038225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"/>
  <sheetViews>
    <sheetView showGridLines="0" zoomScale="85" zoomScaleNormal="85" workbookViewId="0">
      <pane ySplit="7" topLeftCell="A51" activePane="bottomLeft" state="frozen"/>
      <selection activeCell="N40" sqref="N40"/>
      <selection pane="bottomLeft" activeCell="C62" sqref="C62"/>
    </sheetView>
  </sheetViews>
  <sheetFormatPr defaultColWidth="9.140625" defaultRowHeight="15" x14ac:dyDescent="0.25"/>
  <cols>
    <col min="1" max="1" width="77.42578125" bestFit="1" customWidth="1"/>
    <col min="2" max="2" width="20" bestFit="1" customWidth="1"/>
    <col min="3" max="3" width="20.5703125" style="10" bestFit="1" customWidth="1"/>
    <col min="4" max="4" width="11.7109375" style="10" customWidth="1"/>
    <col min="5" max="5" width="14.85546875" style="10" customWidth="1"/>
    <col min="6" max="6" width="26.5703125" hidden="1" customWidth="1"/>
    <col min="7" max="8" width="30.85546875" customWidth="1"/>
    <col min="9" max="9" width="1.7109375" style="81" customWidth="1"/>
    <col min="10" max="10" width="77.42578125" bestFit="1" customWidth="1"/>
    <col min="11" max="11" width="21.42578125" customWidth="1"/>
    <col min="12" max="12" width="27.42578125" bestFit="1" customWidth="1"/>
    <col min="13" max="48" width="9.140625" style="81"/>
  </cols>
  <sheetData>
    <row r="1" spans="1:48" ht="19.5" thickBot="1" x14ac:dyDescent="0.3">
      <c r="A1" s="349" t="s">
        <v>237</v>
      </c>
      <c r="B1" s="349"/>
      <c r="C1" s="349"/>
      <c r="D1" s="349"/>
      <c r="E1" s="349"/>
      <c r="F1" s="349"/>
      <c r="G1" s="349"/>
      <c r="H1" s="349"/>
      <c r="J1" s="336" t="s">
        <v>102</v>
      </c>
      <c r="K1" s="337"/>
      <c r="L1" s="338"/>
    </row>
    <row r="2" spans="1:48" ht="15" customHeight="1" x14ac:dyDescent="0.25">
      <c r="A2" s="349"/>
      <c r="B2" s="349"/>
      <c r="C2" s="349"/>
      <c r="D2" s="349"/>
      <c r="E2" s="349"/>
      <c r="F2" s="349"/>
      <c r="G2" s="349"/>
      <c r="H2" s="349"/>
      <c r="J2" s="105"/>
      <c r="K2" s="31" t="s">
        <v>235</v>
      </c>
      <c r="L2" s="106" t="s">
        <v>51</v>
      </c>
    </row>
    <row r="3" spans="1:48" ht="15" customHeight="1" x14ac:dyDescent="0.25">
      <c r="A3" s="349"/>
      <c r="B3" s="349"/>
      <c r="C3" s="349"/>
      <c r="D3" s="349"/>
      <c r="E3" s="349"/>
      <c r="F3" s="349"/>
      <c r="G3" s="349"/>
      <c r="H3" s="349"/>
      <c r="J3" s="107" t="s">
        <v>218</v>
      </c>
      <c r="K3" s="135">
        <f>SUM($E$12:$E$25)</f>
        <v>0</v>
      </c>
      <c r="L3" s="136">
        <f>IF((K3&gt;50),50,K3)</f>
        <v>0</v>
      </c>
    </row>
    <row r="4" spans="1:48" ht="15" customHeight="1" x14ac:dyDescent="0.25">
      <c r="A4" s="349"/>
      <c r="B4" s="349"/>
      <c r="C4" s="349"/>
      <c r="D4" s="349"/>
      <c r="E4" s="349"/>
      <c r="F4" s="349"/>
      <c r="G4" s="349"/>
      <c r="H4" s="349"/>
      <c r="J4" s="107" t="s">
        <v>2</v>
      </c>
      <c r="K4" s="145">
        <f>SUM($E$31:$E$40)</f>
        <v>0</v>
      </c>
      <c r="L4" s="146">
        <f>IF((K4&gt;50),50,K4)</f>
        <v>0</v>
      </c>
    </row>
    <row r="5" spans="1:48" ht="15" customHeight="1" x14ac:dyDescent="0.25">
      <c r="A5" s="349"/>
      <c r="B5" s="349"/>
      <c r="C5" s="349"/>
      <c r="D5" s="349"/>
      <c r="E5" s="349"/>
      <c r="F5" s="349"/>
      <c r="G5" s="349"/>
      <c r="H5" s="349"/>
      <c r="J5" s="107" t="s">
        <v>19</v>
      </c>
      <c r="K5" s="145">
        <f>SUM($E$47:$E$58,$E$60:$E$65,$E$67:$E$71)</f>
        <v>0</v>
      </c>
      <c r="L5" s="146">
        <f>IF((K5&gt;50),50,K5)</f>
        <v>0</v>
      </c>
    </row>
    <row r="6" spans="1:48" ht="15.75" customHeight="1" thickBot="1" x14ac:dyDescent="0.3">
      <c r="A6" s="349"/>
      <c r="B6" s="349"/>
      <c r="C6" s="349"/>
      <c r="D6" s="349"/>
      <c r="E6" s="349"/>
      <c r="F6" s="349"/>
      <c r="G6" s="349"/>
      <c r="H6" s="349"/>
      <c r="J6" s="107" t="s">
        <v>47</v>
      </c>
      <c r="K6" s="147">
        <f>$E$74</f>
        <v>0</v>
      </c>
      <c r="L6" s="148">
        <f>IF((K6&gt;5),5,K6)</f>
        <v>0</v>
      </c>
    </row>
    <row r="7" spans="1:48" ht="15.75" customHeight="1" thickBot="1" x14ac:dyDescent="0.3">
      <c r="A7" s="350"/>
      <c r="B7" s="350"/>
      <c r="C7" s="350"/>
      <c r="D7" s="350"/>
      <c r="E7" s="350"/>
      <c r="F7" s="350"/>
      <c r="G7" s="350"/>
      <c r="H7" s="350"/>
      <c r="J7" s="137" t="s">
        <v>52</v>
      </c>
      <c r="K7" s="138">
        <f>SUM($K$3:$K$6)</f>
        <v>0</v>
      </c>
      <c r="L7" s="139">
        <f>IF(SUM(L3:L6)&gt;100,100,SUM(L3:L6))</f>
        <v>0</v>
      </c>
    </row>
    <row r="8" spans="1:48" ht="41.25" customHeight="1" x14ac:dyDescent="0.25">
      <c r="A8" s="351" t="s">
        <v>236</v>
      </c>
      <c r="B8" s="352"/>
      <c r="C8" s="352"/>
      <c r="D8" s="352"/>
      <c r="E8" s="352"/>
      <c r="F8" s="352"/>
      <c r="G8" s="352"/>
      <c r="H8" s="353"/>
      <c r="J8" s="87"/>
      <c r="K8" s="88"/>
      <c r="L8" s="88"/>
    </row>
    <row r="9" spans="1:48" s="73" customFormat="1" ht="12.75" customHeight="1" x14ac:dyDescent="0.2">
      <c r="A9" s="207" t="s">
        <v>279</v>
      </c>
      <c r="B9" s="193"/>
      <c r="C9" s="193"/>
      <c r="D9" s="193"/>
      <c r="E9" s="193"/>
      <c r="G9" s="208"/>
      <c r="H9" s="209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</row>
    <row r="10" spans="1:48" s="73" customFormat="1" ht="17.25" customHeight="1" thickBot="1" x14ac:dyDescent="0.25">
      <c r="A10" s="53" t="s">
        <v>278</v>
      </c>
      <c r="B10" s="194"/>
      <c r="C10" s="194"/>
      <c r="D10" s="194"/>
      <c r="E10" s="194"/>
      <c r="F10" s="210"/>
      <c r="G10" s="211"/>
      <c r="H10" s="212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</row>
    <row r="11" spans="1:48" ht="44.25" customHeight="1" thickBot="1" x14ac:dyDescent="0.3">
      <c r="A11" s="197" t="s">
        <v>284</v>
      </c>
      <c r="B11" s="197" t="s">
        <v>277</v>
      </c>
      <c r="C11" s="197" t="s">
        <v>274</v>
      </c>
      <c r="D11" s="197" t="s">
        <v>286</v>
      </c>
      <c r="E11" s="214" t="s">
        <v>275</v>
      </c>
      <c r="G11" s="215" t="s">
        <v>399</v>
      </c>
      <c r="H11" s="215" t="s">
        <v>398</v>
      </c>
      <c r="J11" s="81"/>
      <c r="K11" s="81"/>
      <c r="L11" s="81"/>
    </row>
    <row r="12" spans="1:48" x14ac:dyDescent="0.25">
      <c r="A12" s="216"/>
      <c r="B12" s="195"/>
      <c r="C12" s="124"/>
      <c r="D12" s="217"/>
      <c r="E12" s="218">
        <f>B12/15*C12*D12</f>
        <v>0</v>
      </c>
      <c r="F12" s="219"/>
      <c r="G12" s="293"/>
      <c r="H12" s="285"/>
      <c r="J12" s="81"/>
      <c r="K12" s="81"/>
      <c r="L12" s="81"/>
    </row>
    <row r="13" spans="1:48" x14ac:dyDescent="0.25">
      <c r="A13" s="121"/>
      <c r="B13" s="126"/>
      <c r="C13" s="118"/>
      <c r="D13" s="122"/>
      <c r="E13" s="79">
        <f t="shared" ref="E13:E25" si="0">B13/15*C13*D13</f>
        <v>0</v>
      </c>
      <c r="G13" s="294"/>
      <c r="H13" s="287"/>
      <c r="J13" s="81"/>
      <c r="K13" s="81"/>
      <c r="L13" s="81"/>
    </row>
    <row r="14" spans="1:48" x14ac:dyDescent="0.25">
      <c r="A14" s="121"/>
      <c r="B14" s="126"/>
      <c r="C14" s="118"/>
      <c r="D14" s="122"/>
      <c r="E14" s="79">
        <f t="shared" si="0"/>
        <v>0</v>
      </c>
      <c r="G14" s="294"/>
      <c r="H14" s="287"/>
      <c r="J14" s="81"/>
      <c r="K14" s="81"/>
      <c r="L14" s="81"/>
    </row>
    <row r="15" spans="1:48" x14ac:dyDescent="0.25">
      <c r="A15" s="121"/>
      <c r="B15" s="126"/>
      <c r="C15" s="118"/>
      <c r="D15" s="122"/>
      <c r="E15" s="79">
        <f t="shared" si="0"/>
        <v>0</v>
      </c>
      <c r="G15" s="294"/>
      <c r="H15" s="287"/>
      <c r="J15" s="81"/>
      <c r="K15" s="81"/>
      <c r="L15" s="81"/>
    </row>
    <row r="16" spans="1:48" x14ac:dyDescent="0.25">
      <c r="A16" s="121"/>
      <c r="B16" s="126"/>
      <c r="C16" s="118"/>
      <c r="D16" s="122"/>
      <c r="E16" s="79">
        <f t="shared" si="0"/>
        <v>0</v>
      </c>
      <c r="G16" s="294"/>
      <c r="H16" s="287"/>
      <c r="J16" s="81"/>
      <c r="K16" s="81"/>
      <c r="L16" s="81"/>
    </row>
    <row r="17" spans="1:48" x14ac:dyDescent="0.25">
      <c r="A17" s="121"/>
      <c r="B17" s="126"/>
      <c r="C17" s="118"/>
      <c r="D17" s="122"/>
      <c r="E17" s="79">
        <f t="shared" si="0"/>
        <v>0</v>
      </c>
      <c r="G17" s="294"/>
      <c r="H17" s="287"/>
      <c r="J17" s="81"/>
      <c r="K17" s="81"/>
      <c r="L17" s="81"/>
    </row>
    <row r="18" spans="1:48" x14ac:dyDescent="0.25">
      <c r="A18" s="185"/>
      <c r="B18" s="127"/>
      <c r="C18" s="119"/>
      <c r="D18" s="186"/>
      <c r="E18" s="79">
        <f t="shared" si="0"/>
        <v>0</v>
      </c>
      <c r="G18" s="294"/>
      <c r="H18" s="287"/>
      <c r="J18" s="81"/>
      <c r="K18" s="81"/>
      <c r="L18" s="81"/>
    </row>
    <row r="19" spans="1:48" x14ac:dyDescent="0.25">
      <c r="A19" s="185"/>
      <c r="B19" s="127"/>
      <c r="C19" s="119"/>
      <c r="D19" s="186"/>
      <c r="E19" s="79">
        <f t="shared" si="0"/>
        <v>0</v>
      </c>
      <c r="G19" s="294"/>
      <c r="H19" s="287"/>
      <c r="J19" s="81"/>
      <c r="K19" s="81"/>
      <c r="L19" s="81"/>
    </row>
    <row r="20" spans="1:48" x14ac:dyDescent="0.25">
      <c r="A20" s="185"/>
      <c r="B20" s="127"/>
      <c r="C20" s="119"/>
      <c r="D20" s="186"/>
      <c r="E20" s="79">
        <f t="shared" si="0"/>
        <v>0</v>
      </c>
      <c r="G20" s="294"/>
      <c r="H20" s="287"/>
      <c r="J20" s="81"/>
      <c r="K20" s="81"/>
      <c r="L20" s="81"/>
    </row>
    <row r="21" spans="1:48" x14ac:dyDescent="0.25">
      <c r="A21" s="185"/>
      <c r="B21" s="127"/>
      <c r="C21" s="119"/>
      <c r="D21" s="186"/>
      <c r="E21" s="79">
        <f t="shared" si="0"/>
        <v>0</v>
      </c>
      <c r="G21" s="294"/>
      <c r="H21" s="287"/>
      <c r="J21" s="81"/>
      <c r="K21" s="81"/>
      <c r="L21" s="81"/>
    </row>
    <row r="22" spans="1:48" x14ac:dyDescent="0.25">
      <c r="A22" s="185"/>
      <c r="B22" s="127"/>
      <c r="C22" s="119"/>
      <c r="D22" s="186"/>
      <c r="E22" s="79">
        <f t="shared" si="0"/>
        <v>0</v>
      </c>
      <c r="G22" s="294"/>
      <c r="H22" s="287"/>
      <c r="J22" s="81"/>
      <c r="K22" s="81"/>
      <c r="L22" s="81"/>
    </row>
    <row r="23" spans="1:48" x14ac:dyDescent="0.25">
      <c r="A23" s="185"/>
      <c r="B23" s="127"/>
      <c r="C23" s="119"/>
      <c r="D23" s="186"/>
      <c r="E23" s="79">
        <f t="shared" si="0"/>
        <v>0</v>
      </c>
      <c r="G23" s="294"/>
      <c r="H23" s="287"/>
      <c r="J23" s="81"/>
      <c r="K23" s="81"/>
      <c r="L23" s="81"/>
    </row>
    <row r="24" spans="1:48" x14ac:dyDescent="0.25">
      <c r="A24" s="185"/>
      <c r="B24" s="127"/>
      <c r="C24" s="119"/>
      <c r="D24" s="186"/>
      <c r="E24" s="79">
        <f t="shared" si="0"/>
        <v>0</v>
      </c>
      <c r="G24" s="294"/>
      <c r="H24" s="287"/>
      <c r="J24" s="81"/>
      <c r="K24" s="81"/>
      <c r="L24" s="81"/>
    </row>
    <row r="25" spans="1:48" ht="15.75" thickBot="1" x14ac:dyDescent="0.3">
      <c r="A25" s="99" t="s">
        <v>276</v>
      </c>
      <c r="B25" s="37">
        <v>100</v>
      </c>
      <c r="C25" s="120"/>
      <c r="D25" s="123"/>
      <c r="E25" s="220">
        <f t="shared" si="0"/>
        <v>0</v>
      </c>
      <c r="F25" s="221"/>
      <c r="G25" s="292"/>
      <c r="H25" s="289"/>
      <c r="J25" s="81"/>
      <c r="K25" s="81"/>
      <c r="L25" s="81"/>
    </row>
    <row r="26" spans="1:48" ht="53.25" customHeight="1" thickBot="1" x14ac:dyDescent="0.3">
      <c r="A26" s="354" t="s">
        <v>340</v>
      </c>
      <c r="B26" s="355"/>
      <c r="C26" s="355"/>
      <c r="D26" s="355"/>
      <c r="E26" s="355"/>
      <c r="F26" s="355"/>
      <c r="G26" s="355"/>
      <c r="H26" s="356"/>
      <c r="J26" s="81"/>
      <c r="K26" s="81"/>
      <c r="L26" s="81"/>
    </row>
    <row r="27" spans="1:48" s="73" customFormat="1" ht="12.75" x14ac:dyDescent="0.2">
      <c r="A27" s="223" t="s">
        <v>259</v>
      </c>
      <c r="B27" s="224"/>
      <c r="C27" s="224"/>
      <c r="D27" s="224"/>
      <c r="E27" s="224"/>
      <c r="F27" s="225"/>
      <c r="G27" s="226"/>
      <c r="H27" s="227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</row>
    <row r="28" spans="1:48" s="73" customFormat="1" ht="12.75" x14ac:dyDescent="0.2">
      <c r="A28" s="190"/>
      <c r="B28" s="74"/>
      <c r="C28" s="74"/>
      <c r="D28" s="74"/>
      <c r="E28" s="74"/>
      <c r="G28" s="208"/>
      <c r="H28" s="209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</row>
    <row r="29" spans="1:48" s="73" customFormat="1" ht="13.5" thickBot="1" x14ac:dyDescent="0.25">
      <c r="A29" s="191"/>
      <c r="B29" s="75"/>
      <c r="C29" s="75"/>
      <c r="D29" s="75"/>
      <c r="E29" s="75"/>
      <c r="F29" s="210"/>
      <c r="G29" s="211"/>
      <c r="H29" s="212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</row>
    <row r="30" spans="1:48" ht="51.75" customHeight="1" thickBot="1" x14ac:dyDescent="0.3">
      <c r="A30" s="15" t="s">
        <v>0</v>
      </c>
      <c r="B30" s="29" t="s">
        <v>1</v>
      </c>
      <c r="C30" s="101" t="s">
        <v>291</v>
      </c>
      <c r="D30" s="30" t="s">
        <v>52</v>
      </c>
      <c r="E30" s="25" t="s">
        <v>51</v>
      </c>
      <c r="F30" s="56" t="s">
        <v>86</v>
      </c>
      <c r="G30" s="141" t="s">
        <v>399</v>
      </c>
      <c r="H30" s="213" t="s">
        <v>398</v>
      </c>
      <c r="J30" s="81"/>
      <c r="K30" s="81"/>
      <c r="L30" s="81"/>
    </row>
    <row r="31" spans="1:48" x14ac:dyDescent="0.25">
      <c r="A31" s="2" t="s">
        <v>3</v>
      </c>
      <c r="B31" s="50" t="s">
        <v>4</v>
      </c>
      <c r="C31" s="124"/>
      <c r="D31" s="46">
        <f>C31*F31</f>
        <v>0</v>
      </c>
      <c r="E31" s="218">
        <f t="shared" ref="E31:E40" si="1">IF(D31&gt;50,50,D31)</f>
        <v>0</v>
      </c>
      <c r="F31" s="219">
        <v>10</v>
      </c>
      <c r="G31" s="293"/>
      <c r="H31" s="285"/>
      <c r="J31" s="81"/>
      <c r="K31" s="81"/>
      <c r="L31" s="81"/>
    </row>
    <row r="32" spans="1:48" x14ac:dyDescent="0.25">
      <c r="A32" s="3" t="s">
        <v>5</v>
      </c>
      <c r="B32" s="51" t="s">
        <v>6</v>
      </c>
      <c r="C32" s="118"/>
      <c r="D32" s="47">
        <f t="shared" ref="D32:D40" si="2">C32*F32</f>
        <v>0</v>
      </c>
      <c r="E32" s="79">
        <f t="shared" si="1"/>
        <v>0</v>
      </c>
      <c r="F32">
        <v>4</v>
      </c>
      <c r="G32" s="294"/>
      <c r="H32" s="287"/>
      <c r="J32" s="81"/>
      <c r="K32" s="81"/>
      <c r="L32" s="81"/>
    </row>
    <row r="33" spans="1:12" x14ac:dyDescent="0.25">
      <c r="A33" s="3" t="s">
        <v>7</v>
      </c>
      <c r="B33" s="51" t="s">
        <v>8</v>
      </c>
      <c r="C33" s="118"/>
      <c r="D33" s="47">
        <f t="shared" si="2"/>
        <v>0</v>
      </c>
      <c r="E33" s="79">
        <f t="shared" si="1"/>
        <v>0</v>
      </c>
      <c r="F33">
        <v>5</v>
      </c>
      <c r="G33" s="294"/>
      <c r="H33" s="287"/>
      <c r="J33" s="81"/>
      <c r="K33" s="81"/>
      <c r="L33" s="81"/>
    </row>
    <row r="34" spans="1:12" x14ac:dyDescent="0.25">
      <c r="A34" s="3" t="s">
        <v>9</v>
      </c>
      <c r="B34" s="51" t="s">
        <v>10</v>
      </c>
      <c r="C34" s="118"/>
      <c r="D34" s="47">
        <f t="shared" si="2"/>
        <v>0</v>
      </c>
      <c r="E34" s="79">
        <f t="shared" si="1"/>
        <v>0</v>
      </c>
      <c r="F34">
        <v>2.5</v>
      </c>
      <c r="G34" s="294"/>
      <c r="H34" s="287"/>
      <c r="J34" s="81"/>
      <c r="K34" s="81"/>
      <c r="L34" s="81"/>
    </row>
    <row r="35" spans="1:12" x14ac:dyDescent="0.25">
      <c r="A35" s="3" t="s">
        <v>11</v>
      </c>
      <c r="B35" s="51" t="s">
        <v>12</v>
      </c>
      <c r="C35" s="118"/>
      <c r="D35" s="47">
        <f t="shared" si="2"/>
        <v>0</v>
      </c>
      <c r="E35" s="79">
        <f t="shared" si="1"/>
        <v>0</v>
      </c>
      <c r="F35">
        <v>5</v>
      </c>
      <c r="G35" s="294"/>
      <c r="H35" s="287"/>
      <c r="J35" s="81"/>
      <c r="K35" s="81"/>
      <c r="L35" s="81"/>
    </row>
    <row r="36" spans="1:12" x14ac:dyDescent="0.25">
      <c r="A36" s="3" t="s">
        <v>13</v>
      </c>
      <c r="B36" s="51" t="s">
        <v>14</v>
      </c>
      <c r="C36" s="118"/>
      <c r="D36" s="47">
        <f t="shared" si="2"/>
        <v>0</v>
      </c>
      <c r="E36" s="79">
        <f t="shared" si="1"/>
        <v>0</v>
      </c>
      <c r="F36">
        <v>2.5</v>
      </c>
      <c r="G36" s="294"/>
      <c r="H36" s="287"/>
      <c r="I36" s="84"/>
      <c r="J36" s="81"/>
      <c r="K36" s="81"/>
      <c r="L36" s="81"/>
    </row>
    <row r="37" spans="1:12" x14ac:dyDescent="0.25">
      <c r="A37" s="3" t="s">
        <v>15</v>
      </c>
      <c r="B37" s="51" t="s">
        <v>10</v>
      </c>
      <c r="C37" s="118"/>
      <c r="D37" s="47">
        <f t="shared" si="2"/>
        <v>0</v>
      </c>
      <c r="E37" s="79">
        <f t="shared" si="1"/>
        <v>0</v>
      </c>
      <c r="F37">
        <v>2.5</v>
      </c>
      <c r="G37" s="294"/>
      <c r="H37" s="287"/>
      <c r="J37" s="81"/>
      <c r="K37" s="81"/>
      <c r="L37" s="81"/>
    </row>
    <row r="38" spans="1:12" x14ac:dyDescent="0.25">
      <c r="A38" s="3" t="s">
        <v>16</v>
      </c>
      <c r="B38" s="51" t="s">
        <v>10</v>
      </c>
      <c r="C38" s="118"/>
      <c r="D38" s="47">
        <f t="shared" si="2"/>
        <v>0</v>
      </c>
      <c r="E38" s="79">
        <f t="shared" si="1"/>
        <v>0</v>
      </c>
      <c r="F38">
        <v>2.5</v>
      </c>
      <c r="G38" s="294"/>
      <c r="H38" s="287"/>
      <c r="J38" s="81"/>
      <c r="K38" s="81"/>
      <c r="L38" s="81"/>
    </row>
    <row r="39" spans="1:12" x14ac:dyDescent="0.25">
      <c r="A39" s="3" t="s">
        <v>17</v>
      </c>
      <c r="B39" s="51" t="s">
        <v>10</v>
      </c>
      <c r="C39" s="118"/>
      <c r="D39" s="47">
        <f t="shared" si="2"/>
        <v>0</v>
      </c>
      <c r="E39" s="79">
        <f t="shared" si="1"/>
        <v>0</v>
      </c>
      <c r="F39">
        <v>2.5</v>
      </c>
      <c r="G39" s="294"/>
      <c r="H39" s="287"/>
      <c r="J39" s="81"/>
      <c r="K39" s="81"/>
      <c r="L39" s="81"/>
    </row>
    <row r="40" spans="1:12" ht="15.75" thickBot="1" x14ac:dyDescent="0.3">
      <c r="A40" s="4" t="s">
        <v>18</v>
      </c>
      <c r="B40" s="143" t="s">
        <v>10</v>
      </c>
      <c r="C40" s="120"/>
      <c r="D40" s="49">
        <f t="shared" si="2"/>
        <v>0</v>
      </c>
      <c r="E40" s="220">
        <f t="shared" si="1"/>
        <v>0</v>
      </c>
      <c r="F40" s="221">
        <v>2.5</v>
      </c>
      <c r="G40" s="292"/>
      <c r="H40" s="289"/>
      <c r="J40" s="81"/>
      <c r="K40" s="81"/>
      <c r="L40" s="81"/>
    </row>
    <row r="41" spans="1:12" ht="68.25" customHeight="1" thickBot="1" x14ac:dyDescent="0.3">
      <c r="A41" s="344" t="s">
        <v>330</v>
      </c>
      <c r="B41" s="345"/>
      <c r="C41" s="345"/>
      <c r="D41" s="345"/>
      <c r="E41" s="345"/>
      <c r="F41" s="345"/>
      <c r="G41" s="345"/>
      <c r="H41" s="345"/>
      <c r="J41" s="81"/>
      <c r="K41" s="81"/>
      <c r="L41" s="81"/>
    </row>
    <row r="42" spans="1:12" x14ac:dyDescent="0.25">
      <c r="A42" s="366" t="s">
        <v>20</v>
      </c>
      <c r="B42" s="367"/>
      <c r="C42" s="367"/>
      <c r="D42" s="367"/>
      <c r="E42" s="367"/>
      <c r="F42" s="219"/>
      <c r="G42" s="228"/>
      <c r="H42" s="229"/>
      <c r="J42" s="81"/>
      <c r="K42" s="81"/>
      <c r="L42" s="81"/>
    </row>
    <row r="43" spans="1:12" ht="15.75" thickBot="1" x14ac:dyDescent="0.3">
      <c r="A43" s="325" t="s">
        <v>21</v>
      </c>
      <c r="B43" s="326"/>
      <c r="C43" s="326"/>
      <c r="D43" s="326"/>
      <c r="E43" s="326"/>
      <c r="F43" s="221"/>
      <c r="G43" s="230"/>
      <c r="H43" s="231"/>
      <c r="J43" s="81"/>
      <c r="K43" s="81"/>
      <c r="L43" s="81"/>
    </row>
    <row r="44" spans="1:12" ht="29.25" hidden="1" customHeight="1" thickBot="1" x14ac:dyDescent="0.3">
      <c r="A44" s="327" t="s">
        <v>22</v>
      </c>
      <c r="B44" s="328"/>
      <c r="C44" s="328"/>
      <c r="D44" s="328"/>
      <c r="E44" s="329"/>
      <c r="J44" s="81"/>
      <c r="K44" s="81"/>
      <c r="L44" s="81"/>
    </row>
    <row r="45" spans="1:12" ht="51.75" customHeight="1" thickBot="1" x14ac:dyDescent="0.3">
      <c r="A45" s="15" t="s">
        <v>0</v>
      </c>
      <c r="B45" s="29" t="s">
        <v>1</v>
      </c>
      <c r="C45" s="101" t="s">
        <v>87</v>
      </c>
      <c r="D45" s="30" t="s">
        <v>52</v>
      </c>
      <c r="E45" s="25" t="s">
        <v>51</v>
      </c>
      <c r="F45" s="219"/>
      <c r="G45" s="19" t="s">
        <v>399</v>
      </c>
      <c r="H45" s="215" t="s">
        <v>398</v>
      </c>
      <c r="J45" s="81"/>
      <c r="K45" s="81"/>
      <c r="L45" s="81"/>
    </row>
    <row r="46" spans="1:12" ht="15.75" customHeight="1" thickBot="1" x14ac:dyDescent="0.3">
      <c r="A46" s="15" t="s">
        <v>23</v>
      </c>
      <c r="B46" s="29"/>
      <c r="C46" s="30"/>
      <c r="D46" s="30"/>
      <c r="E46" s="25"/>
      <c r="F46" s="221"/>
      <c r="G46" s="231"/>
      <c r="H46" s="234"/>
      <c r="J46" s="81"/>
      <c r="K46" s="81"/>
      <c r="L46" s="81"/>
    </row>
    <row r="47" spans="1:12" x14ac:dyDescent="0.25">
      <c r="A47" s="5" t="s">
        <v>24</v>
      </c>
      <c r="B47" s="196" t="s">
        <v>25</v>
      </c>
      <c r="C47" s="117"/>
      <c r="D47" s="156">
        <f>C47*F47</f>
        <v>0</v>
      </c>
      <c r="E47" s="16">
        <f>D47</f>
        <v>0</v>
      </c>
      <c r="F47" s="233">
        <v>5</v>
      </c>
      <c r="G47" s="305"/>
      <c r="H47" s="315"/>
      <c r="J47" s="81"/>
      <c r="K47" s="81"/>
      <c r="L47" s="81"/>
    </row>
    <row r="48" spans="1:12" x14ac:dyDescent="0.25">
      <c r="A48" s="3" t="s">
        <v>26</v>
      </c>
      <c r="B48" s="51" t="s">
        <v>27</v>
      </c>
      <c r="C48" s="118"/>
      <c r="D48" s="47">
        <f t="shared" ref="D48:D58" si="3">C48*F48</f>
        <v>0</v>
      </c>
      <c r="E48" s="48">
        <f t="shared" ref="E48:E65" si="4">D48</f>
        <v>0</v>
      </c>
      <c r="F48" s="27">
        <v>2.5</v>
      </c>
      <c r="G48" s="316"/>
      <c r="H48" s="317"/>
      <c r="J48" s="81"/>
      <c r="K48" s="81"/>
      <c r="L48" s="81"/>
    </row>
    <row r="49" spans="1:12" x14ac:dyDescent="0.25">
      <c r="A49" s="3" t="s">
        <v>49</v>
      </c>
      <c r="B49" s="51" t="s">
        <v>28</v>
      </c>
      <c r="C49" s="118"/>
      <c r="D49" s="47">
        <f t="shared" si="3"/>
        <v>0</v>
      </c>
      <c r="E49" s="48">
        <f t="shared" si="4"/>
        <v>0</v>
      </c>
      <c r="F49" s="27">
        <v>5</v>
      </c>
      <c r="G49" s="316"/>
      <c r="H49" s="317"/>
      <c r="J49" s="81"/>
      <c r="K49" s="81"/>
      <c r="L49" s="81"/>
    </row>
    <row r="50" spans="1:12" x14ac:dyDescent="0.25">
      <c r="A50" s="3" t="s">
        <v>50</v>
      </c>
      <c r="B50" s="51" t="s">
        <v>29</v>
      </c>
      <c r="C50" s="118"/>
      <c r="D50" s="47">
        <f t="shared" si="3"/>
        <v>0</v>
      </c>
      <c r="E50" s="48">
        <f t="shared" si="4"/>
        <v>0</v>
      </c>
      <c r="F50" s="27">
        <v>2.5</v>
      </c>
      <c r="G50" s="316"/>
      <c r="H50" s="317"/>
      <c r="J50" s="81"/>
      <c r="K50" s="81"/>
      <c r="L50" s="81"/>
    </row>
    <row r="51" spans="1:12" x14ac:dyDescent="0.25">
      <c r="A51" s="3" t="s">
        <v>30</v>
      </c>
      <c r="B51" s="51" t="s">
        <v>31</v>
      </c>
      <c r="C51" s="118"/>
      <c r="D51" s="47">
        <f t="shared" si="3"/>
        <v>0</v>
      </c>
      <c r="E51" s="48">
        <f t="shared" si="4"/>
        <v>0</v>
      </c>
      <c r="F51" s="27">
        <v>20</v>
      </c>
      <c r="G51" s="316"/>
      <c r="H51" s="317"/>
      <c r="J51" s="81"/>
      <c r="K51" s="81"/>
      <c r="L51" s="81"/>
    </row>
    <row r="52" spans="1:12" x14ac:dyDescent="0.25">
      <c r="A52" s="3" t="s">
        <v>32</v>
      </c>
      <c r="B52" s="51" t="s">
        <v>33</v>
      </c>
      <c r="C52" s="118"/>
      <c r="D52" s="47">
        <f t="shared" si="3"/>
        <v>0</v>
      </c>
      <c r="E52" s="48">
        <f t="shared" si="4"/>
        <v>0</v>
      </c>
      <c r="F52" s="27">
        <v>10</v>
      </c>
      <c r="G52" s="316"/>
      <c r="H52" s="317"/>
      <c r="J52" s="81"/>
      <c r="K52" s="81"/>
      <c r="L52" s="81"/>
    </row>
    <row r="53" spans="1:12" x14ac:dyDescent="0.25">
      <c r="A53" s="3" t="s">
        <v>34</v>
      </c>
      <c r="B53" s="51" t="s">
        <v>35</v>
      </c>
      <c r="C53" s="118"/>
      <c r="D53" s="47">
        <f t="shared" si="3"/>
        <v>0</v>
      </c>
      <c r="E53" s="48">
        <f t="shared" si="4"/>
        <v>0</v>
      </c>
      <c r="F53" s="27">
        <v>15</v>
      </c>
      <c r="G53" s="316"/>
      <c r="H53" s="317"/>
      <c r="J53" s="81"/>
      <c r="K53" s="81"/>
      <c r="L53" s="81"/>
    </row>
    <row r="54" spans="1:12" x14ac:dyDescent="0.25">
      <c r="A54" s="3" t="s">
        <v>36</v>
      </c>
      <c r="B54" s="51" t="s">
        <v>37</v>
      </c>
      <c r="C54" s="118"/>
      <c r="D54" s="47">
        <f t="shared" si="3"/>
        <v>0</v>
      </c>
      <c r="E54" s="48">
        <f t="shared" si="4"/>
        <v>0</v>
      </c>
      <c r="F54" s="27">
        <v>8</v>
      </c>
      <c r="G54" s="316"/>
      <c r="H54" s="317"/>
      <c r="J54" s="81"/>
      <c r="K54" s="81"/>
      <c r="L54" s="81"/>
    </row>
    <row r="55" spans="1:12" x14ac:dyDescent="0.25">
      <c r="A55" s="3" t="s">
        <v>38</v>
      </c>
      <c r="B55" s="51" t="s">
        <v>33</v>
      </c>
      <c r="C55" s="118"/>
      <c r="D55" s="47">
        <f t="shared" si="3"/>
        <v>0</v>
      </c>
      <c r="E55" s="48">
        <f t="shared" si="4"/>
        <v>0</v>
      </c>
      <c r="F55" s="27">
        <v>10</v>
      </c>
      <c r="G55" s="316"/>
      <c r="H55" s="317"/>
      <c r="J55" s="81"/>
      <c r="K55" s="81"/>
      <c r="L55" s="81"/>
    </row>
    <row r="56" spans="1:12" x14ac:dyDescent="0.25">
      <c r="A56" s="3" t="s">
        <v>39</v>
      </c>
      <c r="B56" s="51" t="s">
        <v>40</v>
      </c>
      <c r="C56" s="118"/>
      <c r="D56" s="47">
        <f t="shared" si="3"/>
        <v>0</v>
      </c>
      <c r="E56" s="48">
        <f t="shared" si="4"/>
        <v>0</v>
      </c>
      <c r="F56" s="27">
        <v>5</v>
      </c>
      <c r="G56" s="316"/>
      <c r="H56" s="317"/>
      <c r="J56" s="81"/>
      <c r="K56" s="81"/>
      <c r="L56" s="81"/>
    </row>
    <row r="57" spans="1:12" x14ac:dyDescent="0.25">
      <c r="A57" s="3" t="s">
        <v>41</v>
      </c>
      <c r="B57" s="51" t="s">
        <v>40</v>
      </c>
      <c r="C57" s="118"/>
      <c r="D57" s="47">
        <f t="shared" si="3"/>
        <v>0</v>
      </c>
      <c r="E57" s="48">
        <f t="shared" si="4"/>
        <v>0</v>
      </c>
      <c r="F57" s="27">
        <v>5</v>
      </c>
      <c r="G57" s="316"/>
      <c r="H57" s="317"/>
      <c r="J57" s="81"/>
      <c r="K57" s="81"/>
      <c r="L57" s="81"/>
    </row>
    <row r="58" spans="1:12" ht="15.75" thickBot="1" x14ac:dyDescent="0.3">
      <c r="A58" s="13" t="s">
        <v>331</v>
      </c>
      <c r="B58" s="235" t="s">
        <v>42</v>
      </c>
      <c r="C58" s="119"/>
      <c r="D58" s="184">
        <f t="shared" si="3"/>
        <v>0</v>
      </c>
      <c r="E58" s="187">
        <f t="shared" si="4"/>
        <v>0</v>
      </c>
      <c r="F58" s="204">
        <v>5</v>
      </c>
      <c r="G58" s="306"/>
      <c r="H58" s="318"/>
      <c r="J58" s="81"/>
      <c r="K58" s="81"/>
      <c r="L58" s="81"/>
    </row>
    <row r="59" spans="1:12" ht="15.75" customHeight="1" thickBot="1" x14ac:dyDescent="0.3">
      <c r="A59" s="15" t="s">
        <v>43</v>
      </c>
      <c r="B59" s="29"/>
      <c r="C59" s="30"/>
      <c r="D59" s="30"/>
      <c r="E59" s="103"/>
      <c r="F59" s="236"/>
      <c r="G59" s="140"/>
      <c r="H59" s="141"/>
      <c r="J59" s="81"/>
      <c r="K59" s="81"/>
      <c r="L59" s="81"/>
    </row>
    <row r="60" spans="1:12" ht="27" customHeight="1" x14ac:dyDescent="0.25">
      <c r="A60" s="5" t="s">
        <v>44</v>
      </c>
      <c r="B60" s="196" t="s">
        <v>33</v>
      </c>
      <c r="C60" s="117"/>
      <c r="D60" s="156">
        <f>C60*F60</f>
        <v>0</v>
      </c>
      <c r="E60" s="16">
        <f t="shared" si="4"/>
        <v>0</v>
      </c>
      <c r="F60" s="233">
        <v>10</v>
      </c>
      <c r="G60" s="319"/>
      <c r="H60" s="315"/>
      <c r="I60" s="84"/>
      <c r="J60" s="81"/>
      <c r="K60" s="81"/>
      <c r="L60" s="81"/>
    </row>
    <row r="61" spans="1:12" x14ac:dyDescent="0.25">
      <c r="A61" s="3" t="s">
        <v>413</v>
      </c>
      <c r="B61" s="51" t="s">
        <v>414</v>
      </c>
      <c r="C61" s="118"/>
      <c r="D61" s="47">
        <f t="shared" ref="D61:D65" si="5">C61*F61</f>
        <v>0</v>
      </c>
      <c r="E61" s="48">
        <f t="shared" si="4"/>
        <v>0</v>
      </c>
      <c r="F61" s="27">
        <v>2.5</v>
      </c>
      <c r="G61" s="320"/>
      <c r="H61" s="317"/>
      <c r="J61" s="81"/>
      <c r="K61" s="81"/>
      <c r="L61" s="81"/>
    </row>
    <row r="62" spans="1:12" x14ac:dyDescent="0.25">
      <c r="A62" s="3" t="s">
        <v>415</v>
      </c>
      <c r="B62" s="51" t="s">
        <v>416</v>
      </c>
      <c r="C62" s="118"/>
      <c r="D62" s="47">
        <f t="shared" si="5"/>
        <v>0</v>
      </c>
      <c r="E62" s="48">
        <f t="shared" si="4"/>
        <v>0</v>
      </c>
      <c r="F62" s="27">
        <v>5</v>
      </c>
      <c r="G62" s="320"/>
      <c r="H62" s="317"/>
      <c r="J62" s="81"/>
      <c r="K62" s="81"/>
      <c r="L62" s="81"/>
    </row>
    <row r="63" spans="1:12" x14ac:dyDescent="0.25">
      <c r="A63" s="3" t="s">
        <v>417</v>
      </c>
      <c r="B63" s="51" t="s">
        <v>418</v>
      </c>
      <c r="C63" s="118"/>
      <c r="D63" s="47">
        <f t="shared" si="5"/>
        <v>0</v>
      </c>
      <c r="E63" s="48">
        <f t="shared" si="4"/>
        <v>0</v>
      </c>
      <c r="F63" s="27">
        <v>2.5</v>
      </c>
      <c r="G63" s="320"/>
      <c r="H63" s="317"/>
      <c r="J63" s="81"/>
      <c r="K63" s="81"/>
      <c r="L63" s="81"/>
    </row>
    <row r="64" spans="1:12" x14ac:dyDescent="0.25">
      <c r="A64" s="3" t="s">
        <v>419</v>
      </c>
      <c r="B64" s="51" t="s">
        <v>420</v>
      </c>
      <c r="C64" s="118"/>
      <c r="D64" s="47">
        <f t="shared" si="5"/>
        <v>0</v>
      </c>
      <c r="E64" s="48">
        <f t="shared" si="4"/>
        <v>0</v>
      </c>
      <c r="F64" s="27">
        <v>5</v>
      </c>
      <c r="G64" s="320"/>
      <c r="H64" s="317"/>
      <c r="J64" s="81"/>
      <c r="K64" s="81"/>
      <c r="L64" s="81"/>
    </row>
    <row r="65" spans="1:12" ht="15.75" thickBot="1" x14ac:dyDescent="0.3">
      <c r="A65" s="3" t="s">
        <v>421</v>
      </c>
      <c r="B65" s="51" t="s">
        <v>418</v>
      </c>
      <c r="C65" s="118"/>
      <c r="D65" s="47">
        <f t="shared" si="5"/>
        <v>0</v>
      </c>
      <c r="E65" s="48">
        <f t="shared" si="4"/>
        <v>0</v>
      </c>
      <c r="F65" s="28">
        <v>2.5</v>
      </c>
      <c r="G65" s="320"/>
      <c r="H65" s="317"/>
      <c r="J65" s="81"/>
      <c r="K65" s="81"/>
      <c r="L65" s="81"/>
    </row>
    <row r="66" spans="1:12" ht="15.75" customHeight="1" thickBot="1" x14ac:dyDescent="0.3">
      <c r="A66" s="15" t="s">
        <v>45</v>
      </c>
      <c r="B66" s="29"/>
      <c r="C66" s="30"/>
      <c r="D66" s="30"/>
      <c r="E66" s="103"/>
      <c r="F66" s="236"/>
      <c r="G66" s="140"/>
      <c r="H66" s="141"/>
      <c r="J66" s="81"/>
      <c r="K66" s="81"/>
      <c r="L66" s="81"/>
    </row>
    <row r="67" spans="1:12" x14ac:dyDescent="0.25">
      <c r="A67" s="2" t="s">
        <v>46</v>
      </c>
      <c r="B67" s="50" t="s">
        <v>400</v>
      </c>
      <c r="C67" s="124"/>
      <c r="D67" s="46">
        <f>C67*F67</f>
        <v>0</v>
      </c>
      <c r="E67" s="45">
        <f>C67*D67</f>
        <v>0</v>
      </c>
      <c r="F67" s="26">
        <v>10</v>
      </c>
      <c r="G67" s="305"/>
      <c r="H67" s="315"/>
      <c r="J67" s="81"/>
      <c r="K67" s="81"/>
      <c r="L67" s="81"/>
    </row>
    <row r="68" spans="1:12" x14ac:dyDescent="0.25">
      <c r="A68" s="3" t="s">
        <v>332</v>
      </c>
      <c r="B68" s="51" t="s">
        <v>401</v>
      </c>
      <c r="C68" s="118"/>
      <c r="D68" s="47">
        <f>C68*F68</f>
        <v>0</v>
      </c>
      <c r="E68" s="48">
        <f>C68*D68</f>
        <v>0</v>
      </c>
      <c r="F68" s="27">
        <v>10</v>
      </c>
      <c r="G68" s="316"/>
      <c r="H68" s="317"/>
      <c r="J68" s="81"/>
      <c r="K68" s="81"/>
      <c r="L68" s="81"/>
    </row>
    <row r="69" spans="1:12" x14ac:dyDescent="0.25">
      <c r="A69" s="3" t="s">
        <v>333</v>
      </c>
      <c r="B69" s="51" t="s">
        <v>402</v>
      </c>
      <c r="C69" s="119"/>
      <c r="D69" s="47">
        <f t="shared" ref="D69:D70" si="6">C69*F69</f>
        <v>0</v>
      </c>
      <c r="E69" s="48">
        <f t="shared" ref="E69:E70" si="7">C69*D69</f>
        <v>0</v>
      </c>
      <c r="F69" s="204">
        <v>5</v>
      </c>
      <c r="G69" s="316"/>
      <c r="H69" s="317"/>
      <c r="J69" s="81"/>
      <c r="K69" s="81"/>
      <c r="L69" s="81"/>
    </row>
    <row r="70" spans="1:12" x14ac:dyDescent="0.25">
      <c r="A70" s="3" t="s">
        <v>334</v>
      </c>
      <c r="B70" s="51" t="s">
        <v>401</v>
      </c>
      <c r="C70" s="119"/>
      <c r="D70" s="47">
        <f t="shared" si="6"/>
        <v>0</v>
      </c>
      <c r="E70" s="48">
        <f t="shared" si="7"/>
        <v>0</v>
      </c>
      <c r="F70" s="204">
        <v>10</v>
      </c>
      <c r="G70" s="316"/>
      <c r="H70" s="317"/>
      <c r="J70" s="81"/>
      <c r="K70" s="81"/>
      <c r="L70" s="81"/>
    </row>
    <row r="71" spans="1:12" ht="15.75" thickBot="1" x14ac:dyDescent="0.3">
      <c r="A71" s="13" t="s">
        <v>335</v>
      </c>
      <c r="B71" s="235" t="s">
        <v>402</v>
      </c>
      <c r="C71" s="119"/>
      <c r="D71" s="184">
        <f>C71*F71</f>
        <v>0</v>
      </c>
      <c r="E71" s="187">
        <f>C71*D71</f>
        <v>0</v>
      </c>
      <c r="F71" s="204">
        <v>5</v>
      </c>
      <c r="G71" s="306"/>
      <c r="H71" s="318"/>
      <c r="J71" s="81"/>
      <c r="K71" s="81"/>
      <c r="L71" s="81"/>
    </row>
    <row r="72" spans="1:12" ht="65.25" customHeight="1" thickBot="1" x14ac:dyDescent="0.3">
      <c r="A72" s="346" t="s">
        <v>287</v>
      </c>
      <c r="B72" s="347"/>
      <c r="C72" s="347"/>
      <c r="D72" s="347"/>
      <c r="E72" s="347"/>
      <c r="F72" s="347"/>
      <c r="G72" s="347"/>
      <c r="H72" s="348"/>
      <c r="J72" s="81"/>
      <c r="K72" s="81"/>
      <c r="L72" s="81"/>
    </row>
    <row r="73" spans="1:12" ht="51.75" customHeight="1" thickBot="1" x14ac:dyDescent="0.3">
      <c r="A73" s="222" t="s">
        <v>0</v>
      </c>
      <c r="B73" s="194" t="s">
        <v>1</v>
      </c>
      <c r="C73" s="202" t="s">
        <v>288</v>
      </c>
      <c r="D73" s="203" t="s">
        <v>52</v>
      </c>
      <c r="E73" s="199" t="s">
        <v>51</v>
      </c>
      <c r="G73" s="213" t="s">
        <v>399</v>
      </c>
      <c r="H73" s="213" t="s">
        <v>398</v>
      </c>
      <c r="J73" s="81"/>
      <c r="K73" s="81"/>
      <c r="L73" s="81"/>
    </row>
    <row r="74" spans="1:12" x14ac:dyDescent="0.25">
      <c r="A74" s="92" t="s">
        <v>336</v>
      </c>
      <c r="B74" s="330" t="s">
        <v>48</v>
      </c>
      <c r="C74" s="333"/>
      <c r="D74" s="360">
        <f>IF(((C74*F74)&gt;0),C74*F74,0)</f>
        <v>0</v>
      </c>
      <c r="E74" s="363">
        <f>IF(D74&gt;5,5,D74)</f>
        <v>0</v>
      </c>
      <c r="F74" s="340">
        <v>2.5</v>
      </c>
      <c r="G74" s="357"/>
      <c r="H74" s="341"/>
      <c r="J74" s="81"/>
      <c r="K74" s="81"/>
      <c r="L74" s="81"/>
    </row>
    <row r="75" spans="1:12" x14ac:dyDescent="0.25">
      <c r="A75" s="6" t="s">
        <v>337</v>
      </c>
      <c r="B75" s="331"/>
      <c r="C75" s="334"/>
      <c r="D75" s="361"/>
      <c r="E75" s="364"/>
      <c r="F75" s="340"/>
      <c r="G75" s="358"/>
      <c r="H75" s="342"/>
      <c r="J75" s="81"/>
      <c r="K75" s="81"/>
      <c r="L75" s="81"/>
    </row>
    <row r="76" spans="1:12" ht="15" customHeight="1" x14ac:dyDescent="0.25">
      <c r="A76" s="6" t="s">
        <v>338</v>
      </c>
      <c r="B76" s="331"/>
      <c r="C76" s="334"/>
      <c r="D76" s="361"/>
      <c r="E76" s="364"/>
      <c r="F76" s="340"/>
      <c r="G76" s="358"/>
      <c r="H76" s="342"/>
      <c r="J76" s="81"/>
      <c r="K76" s="81"/>
      <c r="L76" s="81"/>
    </row>
    <row r="77" spans="1:12" ht="15.75" thickBot="1" x14ac:dyDescent="0.3">
      <c r="A77" s="7" t="s">
        <v>339</v>
      </c>
      <c r="B77" s="332"/>
      <c r="C77" s="335"/>
      <c r="D77" s="362"/>
      <c r="E77" s="365"/>
      <c r="F77" s="340"/>
      <c r="G77" s="359"/>
      <c r="H77" s="343"/>
      <c r="J77" s="81"/>
      <c r="K77" s="81"/>
      <c r="L77" s="81"/>
    </row>
    <row r="78" spans="1:12" s="81" customFormat="1" x14ac:dyDescent="0.25">
      <c r="C78" s="86"/>
      <c r="D78" s="86"/>
      <c r="E78" s="86"/>
    </row>
    <row r="79" spans="1:12" s="81" customFormat="1" x14ac:dyDescent="0.25">
      <c r="C79" s="86"/>
      <c r="D79" s="86"/>
      <c r="E79" s="86"/>
    </row>
    <row r="80" spans="1:12" s="81" customFormat="1" ht="19.5" thickBot="1" x14ac:dyDescent="0.35">
      <c r="A80" s="339" t="s">
        <v>260</v>
      </c>
      <c r="B80" s="339"/>
      <c r="C80" s="339"/>
      <c r="D80" s="339"/>
      <c r="E80" s="339"/>
    </row>
    <row r="81" spans="1:5" s="81" customFormat="1" ht="19.5" thickBot="1" x14ac:dyDescent="0.3">
      <c r="A81" s="336" t="s">
        <v>102</v>
      </c>
      <c r="B81" s="337"/>
      <c r="C81" s="338"/>
      <c r="D81" s="86"/>
      <c r="E81" s="86"/>
    </row>
    <row r="82" spans="1:5" s="81" customFormat="1" ht="25.5" x14ac:dyDescent="0.25">
      <c r="A82" s="105"/>
      <c r="B82" s="31" t="s">
        <v>235</v>
      </c>
      <c r="C82" s="106" t="s">
        <v>51</v>
      </c>
      <c r="D82" s="86"/>
      <c r="E82" s="86"/>
    </row>
    <row r="83" spans="1:5" s="81" customFormat="1" x14ac:dyDescent="0.25">
      <c r="A83" s="107" t="s">
        <v>218</v>
      </c>
      <c r="B83" s="135">
        <f>SUM($E$12:$E$25)</f>
        <v>0</v>
      </c>
      <c r="C83" s="136">
        <f>IF((B83&gt;50),50,B83)</f>
        <v>0</v>
      </c>
      <c r="D83" s="86"/>
      <c r="E83" s="86"/>
    </row>
    <row r="84" spans="1:5" s="81" customFormat="1" x14ac:dyDescent="0.25">
      <c r="A84" s="107" t="s">
        <v>2</v>
      </c>
      <c r="B84" s="145">
        <f>SUM($E$31:$E$40)</f>
        <v>0</v>
      </c>
      <c r="C84" s="146">
        <f>IF((B84&gt;50),50,B84)</f>
        <v>0</v>
      </c>
      <c r="D84" s="86"/>
      <c r="E84" s="86"/>
    </row>
    <row r="85" spans="1:5" s="81" customFormat="1" x14ac:dyDescent="0.25">
      <c r="A85" s="107" t="s">
        <v>19</v>
      </c>
      <c r="B85" s="145">
        <f>SUM($E$47:$E$58,$E$60:$E$65,$E$67:$E$71)</f>
        <v>0</v>
      </c>
      <c r="C85" s="146">
        <f>IF((B85&gt;50),50,B85)</f>
        <v>0</v>
      </c>
      <c r="D85" s="86"/>
      <c r="E85" s="86"/>
    </row>
    <row r="86" spans="1:5" s="81" customFormat="1" ht="15.75" thickBot="1" x14ac:dyDescent="0.3">
      <c r="A86" s="107" t="s">
        <v>47</v>
      </c>
      <c r="B86" s="147">
        <f>$E$74</f>
        <v>0</v>
      </c>
      <c r="C86" s="148">
        <f>IF((B86&gt;5),5,B86)</f>
        <v>0</v>
      </c>
      <c r="D86" s="86"/>
      <c r="E86" s="86"/>
    </row>
    <row r="87" spans="1:5" s="81" customFormat="1" ht="15.75" thickBot="1" x14ac:dyDescent="0.3">
      <c r="A87" s="137" t="s">
        <v>52</v>
      </c>
      <c r="B87" s="138">
        <f>SUM($K$3:$K$6)</f>
        <v>0</v>
      </c>
      <c r="C87" s="139">
        <f>IF(SUM(C83:C86)&gt;100,100,SUM(C83:C86))</f>
        <v>0</v>
      </c>
      <c r="D87" s="86"/>
      <c r="E87" s="86"/>
    </row>
    <row r="88" spans="1:5" s="81" customFormat="1" x14ac:dyDescent="0.25">
      <c r="C88" s="86"/>
      <c r="D88" s="86"/>
      <c r="E88" s="86"/>
    </row>
    <row r="89" spans="1:5" s="81" customFormat="1" x14ac:dyDescent="0.25">
      <c r="C89" s="86"/>
      <c r="D89" s="86"/>
      <c r="E89" s="86"/>
    </row>
    <row r="90" spans="1:5" s="81" customFormat="1" x14ac:dyDescent="0.25">
      <c r="C90" s="86"/>
      <c r="D90" s="86"/>
      <c r="E90" s="86"/>
    </row>
    <row r="91" spans="1:5" s="81" customFormat="1" x14ac:dyDescent="0.25">
      <c r="C91" s="86"/>
      <c r="D91" s="86"/>
      <c r="E91" s="86"/>
    </row>
    <row r="92" spans="1:5" s="81" customFormat="1" x14ac:dyDescent="0.25">
      <c r="C92" s="86"/>
      <c r="D92" s="86"/>
      <c r="E92" s="86"/>
    </row>
    <row r="93" spans="1:5" s="81" customFormat="1" x14ac:dyDescent="0.25">
      <c r="C93" s="86"/>
      <c r="D93" s="86"/>
      <c r="E93" s="86"/>
    </row>
    <row r="94" spans="1:5" s="81" customFormat="1" x14ac:dyDescent="0.25">
      <c r="C94" s="86"/>
      <c r="D94" s="86"/>
      <c r="E94" s="86"/>
    </row>
    <row r="95" spans="1:5" s="81" customFormat="1" x14ac:dyDescent="0.25">
      <c r="C95" s="86"/>
      <c r="D95" s="86"/>
      <c r="E95" s="86"/>
    </row>
    <row r="96" spans="1:5" s="81" customFormat="1" x14ac:dyDescent="0.25">
      <c r="C96" s="86"/>
      <c r="D96" s="86"/>
      <c r="E96" s="86"/>
    </row>
    <row r="97" spans="3:5" s="81" customFormat="1" x14ac:dyDescent="0.25">
      <c r="C97" s="86"/>
      <c r="D97" s="86"/>
      <c r="E97" s="86"/>
    </row>
    <row r="98" spans="3:5" s="81" customFormat="1" x14ac:dyDescent="0.25">
      <c r="C98" s="86"/>
      <c r="D98" s="86"/>
      <c r="E98" s="86"/>
    </row>
    <row r="99" spans="3:5" s="81" customFormat="1" x14ac:dyDescent="0.25">
      <c r="C99" s="86"/>
      <c r="D99" s="86"/>
      <c r="E99" s="86"/>
    </row>
    <row r="100" spans="3:5" s="81" customFormat="1" x14ac:dyDescent="0.25">
      <c r="C100" s="86"/>
      <c r="D100" s="86"/>
      <c r="E100" s="86"/>
    </row>
    <row r="101" spans="3:5" s="81" customFormat="1" x14ac:dyDescent="0.25">
      <c r="C101" s="86"/>
      <c r="D101" s="86"/>
      <c r="E101" s="86"/>
    </row>
    <row r="102" spans="3:5" s="81" customFormat="1" x14ac:dyDescent="0.25">
      <c r="C102" s="86"/>
      <c r="D102" s="86"/>
      <c r="E102" s="86"/>
    </row>
    <row r="103" spans="3:5" s="81" customFormat="1" x14ac:dyDescent="0.25">
      <c r="C103" s="86"/>
      <c r="D103" s="86"/>
      <c r="E103" s="86"/>
    </row>
    <row r="104" spans="3:5" s="81" customFormat="1" x14ac:dyDescent="0.25">
      <c r="C104" s="86"/>
      <c r="D104" s="86"/>
      <c r="E104" s="86"/>
    </row>
    <row r="105" spans="3:5" s="81" customFormat="1" x14ac:dyDescent="0.25">
      <c r="C105" s="86"/>
      <c r="D105" s="86"/>
      <c r="E105" s="86"/>
    </row>
    <row r="106" spans="3:5" s="81" customFormat="1" x14ac:dyDescent="0.25">
      <c r="C106" s="86"/>
      <c r="D106" s="86"/>
      <c r="E106" s="86"/>
    </row>
    <row r="107" spans="3:5" s="81" customFormat="1" x14ac:dyDescent="0.25">
      <c r="C107" s="86"/>
      <c r="D107" s="86"/>
      <c r="E107" s="86"/>
    </row>
    <row r="108" spans="3:5" s="81" customFormat="1" x14ac:dyDescent="0.25">
      <c r="C108" s="86"/>
      <c r="D108" s="86"/>
      <c r="E108" s="86"/>
    </row>
    <row r="109" spans="3:5" s="81" customFormat="1" x14ac:dyDescent="0.25">
      <c r="C109" s="86"/>
      <c r="D109" s="86"/>
      <c r="E109" s="86"/>
    </row>
    <row r="110" spans="3:5" s="81" customFormat="1" x14ac:dyDescent="0.25">
      <c r="C110" s="86"/>
      <c r="D110" s="86"/>
      <c r="E110" s="86"/>
    </row>
    <row r="111" spans="3:5" s="81" customFormat="1" x14ac:dyDescent="0.25">
      <c r="C111" s="86"/>
      <c r="D111" s="86"/>
      <c r="E111" s="86"/>
    </row>
    <row r="112" spans="3:5" s="81" customFormat="1" x14ac:dyDescent="0.25">
      <c r="C112" s="86"/>
      <c r="D112" s="86"/>
      <c r="E112" s="86"/>
    </row>
    <row r="113" spans="3:5" s="81" customFormat="1" x14ac:dyDescent="0.25">
      <c r="C113" s="86"/>
      <c r="D113" s="86"/>
      <c r="E113" s="86"/>
    </row>
    <row r="114" spans="3:5" s="81" customFormat="1" x14ac:dyDescent="0.25">
      <c r="C114" s="86"/>
      <c r="D114" s="86"/>
      <c r="E114" s="86"/>
    </row>
    <row r="115" spans="3:5" s="81" customFormat="1" x14ac:dyDescent="0.25">
      <c r="C115" s="86"/>
      <c r="D115" s="86"/>
      <c r="E115" s="86"/>
    </row>
    <row r="116" spans="3:5" s="81" customFormat="1" x14ac:dyDescent="0.25">
      <c r="C116" s="86"/>
      <c r="D116" s="86"/>
      <c r="E116" s="86"/>
    </row>
    <row r="117" spans="3:5" s="81" customFormat="1" x14ac:dyDescent="0.25">
      <c r="C117" s="86"/>
      <c r="D117" s="86"/>
      <c r="E117" s="86"/>
    </row>
    <row r="118" spans="3:5" s="81" customFormat="1" x14ac:dyDescent="0.25">
      <c r="C118" s="86"/>
      <c r="D118" s="86"/>
      <c r="E118" s="86"/>
    </row>
    <row r="119" spans="3:5" s="81" customFormat="1" x14ac:dyDescent="0.25">
      <c r="C119" s="86"/>
      <c r="D119" s="86"/>
      <c r="E119" s="86"/>
    </row>
    <row r="120" spans="3:5" s="81" customFormat="1" x14ac:dyDescent="0.25">
      <c r="C120" s="86"/>
      <c r="D120" s="86"/>
      <c r="E120" s="86"/>
    </row>
    <row r="121" spans="3:5" s="81" customFormat="1" x14ac:dyDescent="0.25">
      <c r="C121" s="86"/>
      <c r="D121" s="86"/>
      <c r="E121" s="86"/>
    </row>
    <row r="122" spans="3:5" s="81" customFormat="1" x14ac:dyDescent="0.25">
      <c r="C122" s="86"/>
      <c r="D122" s="86"/>
      <c r="E122" s="86"/>
    </row>
    <row r="123" spans="3:5" s="81" customFormat="1" x14ac:dyDescent="0.25">
      <c r="C123" s="86"/>
      <c r="D123" s="86"/>
      <c r="E123" s="86"/>
    </row>
    <row r="124" spans="3:5" s="81" customFormat="1" x14ac:dyDescent="0.25">
      <c r="C124" s="86"/>
      <c r="D124" s="86"/>
      <c r="E124" s="86"/>
    </row>
    <row r="125" spans="3:5" s="81" customFormat="1" x14ac:dyDescent="0.25">
      <c r="C125" s="86"/>
      <c r="D125" s="86"/>
      <c r="E125" s="86"/>
    </row>
    <row r="126" spans="3:5" s="81" customFormat="1" x14ac:dyDescent="0.25">
      <c r="C126" s="86"/>
      <c r="D126" s="86"/>
      <c r="E126" s="86"/>
    </row>
    <row r="127" spans="3:5" s="81" customFormat="1" x14ac:dyDescent="0.25">
      <c r="C127" s="86"/>
      <c r="D127" s="86"/>
      <c r="E127" s="86"/>
    </row>
    <row r="128" spans="3:5" s="81" customFormat="1" x14ac:dyDescent="0.25">
      <c r="C128" s="86"/>
      <c r="D128" s="86"/>
      <c r="E128" s="86"/>
    </row>
    <row r="129" spans="3:5" s="81" customFormat="1" x14ac:dyDescent="0.25">
      <c r="C129" s="86"/>
      <c r="D129" s="86"/>
      <c r="E129" s="86"/>
    </row>
    <row r="130" spans="3:5" s="81" customFormat="1" x14ac:dyDescent="0.25">
      <c r="C130" s="86"/>
      <c r="D130" s="86"/>
      <c r="E130" s="86"/>
    </row>
    <row r="131" spans="3:5" s="81" customFormat="1" x14ac:dyDescent="0.25">
      <c r="C131" s="86"/>
      <c r="D131" s="86"/>
      <c r="E131" s="86"/>
    </row>
    <row r="132" spans="3:5" s="81" customFormat="1" x14ac:dyDescent="0.25">
      <c r="C132" s="86"/>
      <c r="D132" s="86"/>
      <c r="E132" s="86"/>
    </row>
    <row r="133" spans="3:5" s="81" customFormat="1" x14ac:dyDescent="0.25">
      <c r="C133" s="86"/>
      <c r="D133" s="86"/>
      <c r="E133" s="86"/>
    </row>
    <row r="134" spans="3:5" s="81" customFormat="1" x14ac:dyDescent="0.25">
      <c r="C134" s="86"/>
      <c r="D134" s="86"/>
      <c r="E134" s="86"/>
    </row>
    <row r="135" spans="3:5" s="81" customFormat="1" x14ac:dyDescent="0.25">
      <c r="C135" s="86"/>
      <c r="D135" s="86"/>
      <c r="E135" s="86"/>
    </row>
    <row r="136" spans="3:5" s="81" customFormat="1" x14ac:dyDescent="0.25">
      <c r="C136" s="86"/>
      <c r="D136" s="86"/>
      <c r="E136" s="86"/>
    </row>
    <row r="137" spans="3:5" s="81" customFormat="1" x14ac:dyDescent="0.25">
      <c r="C137" s="86"/>
      <c r="D137" s="86"/>
      <c r="E137" s="86"/>
    </row>
    <row r="138" spans="3:5" s="81" customFormat="1" x14ac:dyDescent="0.25">
      <c r="C138" s="86"/>
      <c r="D138" s="86"/>
      <c r="E138" s="86"/>
    </row>
    <row r="139" spans="3:5" s="81" customFormat="1" x14ac:dyDescent="0.25">
      <c r="C139" s="86"/>
      <c r="D139" s="86"/>
      <c r="E139" s="86"/>
    </row>
    <row r="140" spans="3:5" s="81" customFormat="1" x14ac:dyDescent="0.25">
      <c r="C140" s="86"/>
      <c r="D140" s="86"/>
      <c r="E140" s="86"/>
    </row>
    <row r="141" spans="3:5" s="81" customFormat="1" x14ac:dyDescent="0.25">
      <c r="C141" s="86"/>
      <c r="D141" s="86"/>
      <c r="E141" s="86"/>
    </row>
    <row r="142" spans="3:5" s="81" customFormat="1" x14ac:dyDescent="0.25">
      <c r="C142" s="86"/>
      <c r="D142" s="86"/>
      <c r="E142" s="86"/>
    </row>
    <row r="143" spans="3:5" s="81" customFormat="1" x14ac:dyDescent="0.25">
      <c r="C143" s="86"/>
      <c r="D143" s="86"/>
      <c r="E143" s="86"/>
    </row>
    <row r="144" spans="3:5" s="81" customFormat="1" x14ac:dyDescent="0.25">
      <c r="C144" s="86"/>
      <c r="D144" s="86"/>
      <c r="E144" s="86"/>
    </row>
    <row r="145" spans="3:5" s="81" customFormat="1" x14ac:dyDescent="0.25">
      <c r="C145" s="86"/>
      <c r="D145" s="86"/>
      <c r="E145" s="86"/>
    </row>
    <row r="146" spans="3:5" s="81" customFormat="1" x14ac:dyDescent="0.25">
      <c r="C146" s="86"/>
      <c r="D146" s="86"/>
      <c r="E146" s="86"/>
    </row>
    <row r="147" spans="3:5" s="81" customFormat="1" x14ac:dyDescent="0.25">
      <c r="C147" s="86"/>
      <c r="D147" s="86"/>
      <c r="E147" s="86"/>
    </row>
    <row r="148" spans="3:5" s="81" customFormat="1" x14ac:dyDescent="0.25">
      <c r="C148" s="86"/>
      <c r="D148" s="86"/>
      <c r="E148" s="86"/>
    </row>
    <row r="149" spans="3:5" s="81" customFormat="1" x14ac:dyDescent="0.25">
      <c r="C149" s="86"/>
      <c r="D149" s="86"/>
      <c r="E149" s="86"/>
    </row>
    <row r="150" spans="3:5" s="81" customFormat="1" x14ac:dyDescent="0.25">
      <c r="C150" s="86"/>
      <c r="D150" s="86"/>
      <c r="E150" s="86"/>
    </row>
    <row r="151" spans="3:5" s="81" customFormat="1" x14ac:dyDescent="0.25">
      <c r="C151" s="86"/>
      <c r="D151" s="86"/>
      <c r="E151" s="86"/>
    </row>
    <row r="152" spans="3:5" s="81" customFormat="1" x14ac:dyDescent="0.25">
      <c r="C152" s="86"/>
      <c r="D152" s="86"/>
      <c r="E152" s="86"/>
    </row>
    <row r="153" spans="3:5" s="81" customFormat="1" x14ac:dyDescent="0.25">
      <c r="C153" s="86"/>
      <c r="D153" s="86"/>
      <c r="E153" s="86"/>
    </row>
    <row r="154" spans="3:5" s="81" customFormat="1" x14ac:dyDescent="0.25">
      <c r="C154" s="86"/>
      <c r="D154" s="86"/>
      <c r="E154" s="86"/>
    </row>
    <row r="155" spans="3:5" s="81" customFormat="1" x14ac:dyDescent="0.25">
      <c r="C155" s="86"/>
      <c r="D155" s="86"/>
      <c r="E155" s="86"/>
    </row>
    <row r="156" spans="3:5" s="81" customFormat="1" x14ac:dyDescent="0.25">
      <c r="C156" s="86"/>
      <c r="D156" s="86"/>
      <c r="E156" s="86"/>
    </row>
    <row r="157" spans="3:5" s="81" customFormat="1" x14ac:dyDescent="0.25">
      <c r="C157" s="86"/>
      <c r="D157" s="86"/>
      <c r="E157" s="86"/>
    </row>
    <row r="158" spans="3:5" s="81" customFormat="1" x14ac:dyDescent="0.25">
      <c r="C158" s="86"/>
      <c r="D158" s="86"/>
      <c r="E158" s="86"/>
    </row>
    <row r="159" spans="3:5" s="81" customFormat="1" x14ac:dyDescent="0.25">
      <c r="C159" s="86"/>
      <c r="D159" s="86"/>
      <c r="E159" s="86"/>
    </row>
    <row r="160" spans="3:5" s="81" customFormat="1" x14ac:dyDescent="0.25">
      <c r="C160" s="86"/>
      <c r="D160" s="86"/>
      <c r="E160" s="86"/>
    </row>
    <row r="161" spans="10:12" x14ac:dyDescent="0.25">
      <c r="J161" s="81"/>
      <c r="K161" s="81"/>
      <c r="L161" s="81"/>
    </row>
    <row r="162" spans="10:12" x14ac:dyDescent="0.25">
      <c r="J162" s="81"/>
      <c r="K162" s="81"/>
      <c r="L162" s="81"/>
    </row>
  </sheetData>
  <sheetProtection algorithmName="SHA-512" hashValue="eOXJAGKu2ruiAEq6ZQq0UT8+kIckAa5siSFAeJDZ1CaKESXHOJ++rtmuQ/5CFN0y3bL6og0gJp1W0wwvw/gQew==" saltValue="kk5ABozIDA8XT4pmEr489A==" spinCount="100000" sheet="1" selectLockedCells="1"/>
  <mergeCells count="18">
    <mergeCell ref="J1:L1"/>
    <mergeCell ref="F74:F77"/>
    <mergeCell ref="H74:H77"/>
    <mergeCell ref="A41:H41"/>
    <mergeCell ref="A72:H72"/>
    <mergeCell ref="A1:H7"/>
    <mergeCell ref="A8:H8"/>
    <mergeCell ref="A26:H26"/>
    <mergeCell ref="G74:G77"/>
    <mergeCell ref="D74:D77"/>
    <mergeCell ref="E74:E77"/>
    <mergeCell ref="A42:E42"/>
    <mergeCell ref="A43:E43"/>
    <mergeCell ref="A44:E44"/>
    <mergeCell ref="B74:B77"/>
    <mergeCell ref="C74:C77"/>
    <mergeCell ref="A81:C81"/>
    <mergeCell ref="A80:E80"/>
  </mergeCells>
  <pageMargins left="0.19685039370078741" right="0.19685039370078741" top="0.19685039370078741" bottom="0.19685039370078741" header="0.31496062992125984" footer="0.31496062992125984"/>
  <pageSetup paperSize="9" scale="48" fitToHeight="2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45"/>
  <sheetViews>
    <sheetView showGridLines="0" zoomScale="85" zoomScaleNormal="85" workbookViewId="0">
      <pane ySplit="5" topLeftCell="A6" activePane="bottomLeft" state="frozen"/>
      <selection activeCell="N40" sqref="N40"/>
      <selection pane="bottomLeft" activeCell="C11" sqref="C11"/>
    </sheetView>
  </sheetViews>
  <sheetFormatPr defaultColWidth="8.85546875" defaultRowHeight="15" x14ac:dyDescent="0.25"/>
  <cols>
    <col min="1" max="1" width="64.28515625" customWidth="1"/>
    <col min="2" max="2" width="17.28515625" bestFit="1" customWidth="1"/>
    <col min="3" max="3" width="15.85546875" style="10" customWidth="1"/>
    <col min="4" max="4" width="13.140625" style="10" customWidth="1"/>
    <col min="5" max="5" width="7.140625" hidden="1" customWidth="1"/>
    <col min="6" max="7" width="27.28515625" customWidth="1"/>
    <col min="8" max="8" width="4.42578125" style="81" customWidth="1"/>
    <col min="9" max="9" width="52" bestFit="1" customWidth="1"/>
    <col min="10" max="11" width="26.85546875" customWidth="1"/>
    <col min="12" max="55" width="9.140625" style="81"/>
  </cols>
  <sheetData>
    <row r="1" spans="1:11" ht="21.75" customHeight="1" thickBot="1" x14ac:dyDescent="0.3">
      <c r="A1" s="371" t="s">
        <v>258</v>
      </c>
      <c r="B1" s="371"/>
      <c r="C1" s="371"/>
      <c r="D1" s="371"/>
      <c r="E1" s="81"/>
      <c r="F1" s="81"/>
      <c r="G1" s="81"/>
      <c r="I1" s="368" t="s">
        <v>88</v>
      </c>
      <c r="J1" s="369"/>
      <c r="K1" s="370"/>
    </row>
    <row r="2" spans="1:11" ht="33" customHeight="1" x14ac:dyDescent="0.25">
      <c r="A2" s="371"/>
      <c r="B2" s="371"/>
      <c r="C2" s="371"/>
      <c r="D2" s="371"/>
      <c r="E2" s="81"/>
      <c r="F2" s="81"/>
      <c r="G2" s="81"/>
      <c r="I2" s="17"/>
      <c r="J2" s="18" t="s">
        <v>52</v>
      </c>
      <c r="K2" s="19" t="s">
        <v>51</v>
      </c>
    </row>
    <row r="3" spans="1:11" ht="21.75" customHeight="1" x14ac:dyDescent="0.25">
      <c r="A3" s="371"/>
      <c r="B3" s="371"/>
      <c r="C3" s="371"/>
      <c r="D3" s="371"/>
      <c r="E3" s="81"/>
      <c r="F3" s="81"/>
      <c r="G3" s="81"/>
      <c r="I3" s="20" t="s">
        <v>85</v>
      </c>
      <c r="J3" s="22">
        <f>SUM($D$9:$D$26)</f>
        <v>0</v>
      </c>
      <c r="K3" s="16">
        <f>IF((J3&gt;100),100,J3)</f>
        <v>0</v>
      </c>
    </row>
    <row r="4" spans="1:11" ht="21.75" customHeight="1" thickBot="1" x14ac:dyDescent="0.3">
      <c r="A4" s="371"/>
      <c r="B4" s="371"/>
      <c r="C4" s="371"/>
      <c r="D4" s="371"/>
      <c r="E4" s="81"/>
      <c r="F4" s="81"/>
      <c r="G4" s="81"/>
      <c r="I4" s="21" t="s">
        <v>74</v>
      </c>
      <c r="J4" s="23">
        <f>SUM($D$29:$D$50)</f>
        <v>0</v>
      </c>
      <c r="K4" s="24">
        <f>IF((J4&gt;40),40,J4)</f>
        <v>0</v>
      </c>
    </row>
    <row r="5" spans="1:11" ht="21.75" customHeight="1" thickBot="1" x14ac:dyDescent="0.3">
      <c r="A5" s="371"/>
      <c r="B5" s="371"/>
      <c r="C5" s="371"/>
      <c r="D5" s="371"/>
      <c r="E5" s="81"/>
      <c r="F5" s="81"/>
      <c r="G5" s="81"/>
      <c r="I5" s="72" t="s">
        <v>235</v>
      </c>
      <c r="J5" s="76">
        <f>SUM($J$3:$J$4)</f>
        <v>0</v>
      </c>
      <c r="K5" s="77">
        <f>IF(SUM(K3:K4)&gt;100,100,SUM(K3:K4))</f>
        <v>0</v>
      </c>
    </row>
    <row r="6" spans="1:11" ht="56.25" customHeight="1" x14ac:dyDescent="0.25">
      <c r="A6" s="344" t="s">
        <v>412</v>
      </c>
      <c r="B6" s="345"/>
      <c r="C6" s="345"/>
      <c r="D6" s="345"/>
      <c r="E6" s="345"/>
      <c r="F6" s="345"/>
      <c r="G6" s="345"/>
      <c r="I6" s="81"/>
      <c r="J6" s="81"/>
      <c r="K6" s="81"/>
    </row>
    <row r="7" spans="1:11" ht="26.25" customHeight="1" thickBot="1" x14ac:dyDescent="0.3">
      <c r="A7" s="325" t="s">
        <v>266</v>
      </c>
      <c r="B7" s="326"/>
      <c r="C7" s="326"/>
      <c r="D7" s="326"/>
      <c r="E7" s="326"/>
      <c r="F7" s="326"/>
      <c r="G7" s="326"/>
      <c r="I7" s="81"/>
      <c r="J7" s="81"/>
      <c r="K7" s="81"/>
    </row>
    <row r="8" spans="1:11" ht="51" customHeight="1" thickBot="1" x14ac:dyDescent="0.3">
      <c r="A8" s="15" t="s">
        <v>0</v>
      </c>
      <c r="B8" s="142" t="s">
        <v>1</v>
      </c>
      <c r="C8" s="101" t="s">
        <v>87</v>
      </c>
      <c r="D8" s="200" t="s">
        <v>89</v>
      </c>
      <c r="E8" s="52" t="s">
        <v>86</v>
      </c>
      <c r="F8" s="213" t="s">
        <v>399</v>
      </c>
      <c r="G8" s="213" t="s">
        <v>398</v>
      </c>
      <c r="I8" s="81"/>
      <c r="J8" s="81"/>
      <c r="K8" s="81"/>
    </row>
    <row r="9" spans="1:11" x14ac:dyDescent="0.25">
      <c r="A9" s="5" t="s">
        <v>53</v>
      </c>
      <c r="B9" s="196" t="s">
        <v>54</v>
      </c>
      <c r="C9" s="117"/>
      <c r="D9" s="16">
        <f>C9*E9</f>
        <v>0</v>
      </c>
      <c r="E9" s="1">
        <v>30</v>
      </c>
      <c r="F9" s="284"/>
      <c r="G9" s="285"/>
      <c r="I9" s="81"/>
      <c r="J9" s="81"/>
      <c r="K9" s="81"/>
    </row>
    <row r="10" spans="1:11" x14ac:dyDescent="0.25">
      <c r="A10" s="3" t="s">
        <v>55</v>
      </c>
      <c r="B10" s="51" t="s">
        <v>54</v>
      </c>
      <c r="C10" s="118"/>
      <c r="D10" s="16">
        <f t="shared" ref="D10:D50" si="0">C10*E10</f>
        <v>0</v>
      </c>
      <c r="E10" s="1">
        <v>30</v>
      </c>
      <c r="F10" s="286"/>
      <c r="G10" s="287"/>
      <c r="I10" s="81"/>
      <c r="J10" s="81"/>
      <c r="K10" s="81"/>
    </row>
    <row r="11" spans="1:11" ht="15.75" x14ac:dyDescent="0.25">
      <c r="A11" s="3" t="s">
        <v>56</v>
      </c>
      <c r="B11" s="51" t="s">
        <v>57</v>
      </c>
      <c r="C11" s="118"/>
      <c r="D11" s="16">
        <f t="shared" si="0"/>
        <v>0</v>
      </c>
      <c r="E11" s="1">
        <v>10</v>
      </c>
      <c r="F11" s="286"/>
      <c r="G11" s="287"/>
      <c r="I11" s="90"/>
      <c r="J11" s="81"/>
      <c r="K11" s="81"/>
    </row>
    <row r="12" spans="1:11" ht="25.5" x14ac:dyDescent="0.25">
      <c r="A12" s="3" t="s">
        <v>58</v>
      </c>
      <c r="B12" s="51" t="s">
        <v>59</v>
      </c>
      <c r="C12" s="118"/>
      <c r="D12" s="16">
        <f t="shared" si="0"/>
        <v>0</v>
      </c>
      <c r="E12" s="1">
        <v>5</v>
      </c>
      <c r="F12" s="286"/>
      <c r="G12" s="287"/>
      <c r="I12" s="91"/>
      <c r="J12" s="81"/>
      <c r="K12" s="81"/>
    </row>
    <row r="13" spans="1:11" ht="25.5" x14ac:dyDescent="0.25">
      <c r="A13" s="3" t="s">
        <v>60</v>
      </c>
      <c r="B13" s="51" t="s">
        <v>61</v>
      </c>
      <c r="C13" s="118"/>
      <c r="D13" s="16">
        <f t="shared" si="0"/>
        <v>0</v>
      </c>
      <c r="E13" s="1">
        <v>8</v>
      </c>
      <c r="F13" s="286"/>
      <c r="G13" s="287"/>
      <c r="I13" s="91"/>
      <c r="J13" s="81"/>
      <c r="K13" s="81"/>
    </row>
    <row r="14" spans="1:11" x14ac:dyDescent="0.25">
      <c r="A14" s="3" t="s">
        <v>83</v>
      </c>
      <c r="B14" s="51" t="s">
        <v>62</v>
      </c>
      <c r="C14" s="118"/>
      <c r="D14" s="16">
        <f t="shared" si="0"/>
        <v>0</v>
      </c>
      <c r="E14" s="1">
        <v>30</v>
      </c>
      <c r="F14" s="286"/>
      <c r="G14" s="287"/>
      <c r="I14" s="81"/>
      <c r="J14" s="81"/>
      <c r="K14" s="81"/>
    </row>
    <row r="15" spans="1:11" x14ac:dyDescent="0.25">
      <c r="A15" s="3" t="s">
        <v>84</v>
      </c>
      <c r="B15" s="51" t="s">
        <v>63</v>
      </c>
      <c r="C15" s="118"/>
      <c r="D15" s="16">
        <f t="shared" si="0"/>
        <v>0</v>
      </c>
      <c r="E15" s="1">
        <v>15</v>
      </c>
      <c r="F15" s="286"/>
      <c r="G15" s="287"/>
      <c r="I15" s="81"/>
      <c r="J15" s="81"/>
      <c r="K15" s="81"/>
    </row>
    <row r="16" spans="1:11" x14ac:dyDescent="0.25">
      <c r="A16" s="3" t="s">
        <v>342</v>
      </c>
      <c r="B16" s="51" t="s">
        <v>64</v>
      </c>
      <c r="C16" s="118"/>
      <c r="D16" s="16">
        <f t="shared" si="0"/>
        <v>0</v>
      </c>
      <c r="E16" s="1">
        <v>30</v>
      </c>
      <c r="F16" s="286"/>
      <c r="G16" s="287"/>
      <c r="I16" s="81"/>
      <c r="J16" s="81"/>
      <c r="K16" s="81"/>
    </row>
    <row r="17" spans="1:11" x14ac:dyDescent="0.25">
      <c r="A17" s="3" t="s">
        <v>343</v>
      </c>
      <c r="B17" s="51" t="s">
        <v>344</v>
      </c>
      <c r="C17" s="118"/>
      <c r="D17" s="16">
        <f t="shared" si="0"/>
        <v>0</v>
      </c>
      <c r="E17" s="1">
        <v>20</v>
      </c>
      <c r="F17" s="286"/>
      <c r="G17" s="287"/>
      <c r="I17" s="81"/>
      <c r="J17" s="81"/>
      <c r="K17" s="81"/>
    </row>
    <row r="18" spans="1:11" x14ac:dyDescent="0.25">
      <c r="A18" s="3" t="s">
        <v>345</v>
      </c>
      <c r="B18" s="51" t="s">
        <v>65</v>
      </c>
      <c r="C18" s="118"/>
      <c r="D18" s="16">
        <f t="shared" si="0"/>
        <v>0</v>
      </c>
      <c r="E18" s="1">
        <v>15</v>
      </c>
      <c r="F18" s="286"/>
      <c r="G18" s="287"/>
      <c r="I18" s="81"/>
      <c r="J18" s="81"/>
      <c r="K18" s="81"/>
    </row>
    <row r="19" spans="1:11" x14ac:dyDescent="0.25">
      <c r="A19" s="3" t="s">
        <v>346</v>
      </c>
      <c r="B19" s="51" t="s">
        <v>347</v>
      </c>
      <c r="C19" s="118"/>
      <c r="D19" s="16">
        <f t="shared" si="0"/>
        <v>0</v>
      </c>
      <c r="E19" s="1">
        <v>10</v>
      </c>
      <c r="F19" s="286"/>
      <c r="G19" s="287"/>
      <c r="I19" s="81"/>
      <c r="J19" s="81"/>
      <c r="K19" s="81"/>
    </row>
    <row r="20" spans="1:11" x14ac:dyDescent="0.25">
      <c r="A20" s="3" t="s">
        <v>66</v>
      </c>
      <c r="B20" s="51" t="s">
        <v>348</v>
      </c>
      <c r="C20" s="118"/>
      <c r="D20" s="16">
        <f t="shared" si="0"/>
        <v>0</v>
      </c>
      <c r="E20" s="1">
        <v>5</v>
      </c>
      <c r="F20" s="286"/>
      <c r="G20" s="287"/>
      <c r="I20" s="81"/>
      <c r="J20" s="81"/>
      <c r="K20" s="81"/>
    </row>
    <row r="21" spans="1:11" x14ac:dyDescent="0.25">
      <c r="A21" s="3" t="s">
        <v>67</v>
      </c>
      <c r="B21" s="51" t="s">
        <v>348</v>
      </c>
      <c r="C21" s="118"/>
      <c r="D21" s="16">
        <f t="shared" si="0"/>
        <v>0</v>
      </c>
      <c r="E21" s="1">
        <v>5</v>
      </c>
      <c r="F21" s="286"/>
      <c r="G21" s="287"/>
      <c r="I21" s="81"/>
      <c r="J21" s="81"/>
      <c r="K21" s="81"/>
    </row>
    <row r="22" spans="1:11" x14ac:dyDescent="0.25">
      <c r="A22" s="3" t="s">
        <v>69</v>
      </c>
      <c r="B22" s="51" t="s">
        <v>68</v>
      </c>
      <c r="C22" s="118"/>
      <c r="D22" s="16">
        <f t="shared" si="0"/>
        <v>0</v>
      </c>
      <c r="E22" s="1">
        <v>3</v>
      </c>
      <c r="F22" s="286"/>
      <c r="G22" s="287"/>
      <c r="I22" s="81"/>
      <c r="J22" s="81"/>
      <c r="K22" s="81"/>
    </row>
    <row r="23" spans="1:11" x14ac:dyDescent="0.25">
      <c r="A23" s="3" t="s">
        <v>349</v>
      </c>
      <c r="B23" s="51" t="s">
        <v>70</v>
      </c>
      <c r="C23" s="118"/>
      <c r="D23" s="16">
        <f t="shared" si="0"/>
        <v>0</v>
      </c>
      <c r="E23" s="1">
        <v>2</v>
      </c>
      <c r="F23" s="286"/>
      <c r="G23" s="287"/>
      <c r="I23" s="81"/>
      <c r="J23" s="81"/>
      <c r="K23" s="81"/>
    </row>
    <row r="24" spans="1:11" x14ac:dyDescent="0.25">
      <c r="A24" s="3" t="s">
        <v>71</v>
      </c>
      <c r="B24" s="51" t="s">
        <v>351</v>
      </c>
      <c r="C24" s="118"/>
      <c r="D24" s="16">
        <f t="shared" si="0"/>
        <v>0</v>
      </c>
      <c r="E24" s="1">
        <v>3</v>
      </c>
      <c r="F24" s="286"/>
      <c r="G24" s="287"/>
      <c r="I24" s="81"/>
      <c r="J24" s="81"/>
      <c r="K24" s="81"/>
    </row>
    <row r="25" spans="1:11" x14ac:dyDescent="0.25">
      <c r="A25" s="13" t="s">
        <v>72</v>
      </c>
      <c r="B25" s="235" t="s">
        <v>350</v>
      </c>
      <c r="C25" s="119"/>
      <c r="D25" s="16">
        <f t="shared" si="0"/>
        <v>0</v>
      </c>
      <c r="E25" s="1">
        <v>2</v>
      </c>
      <c r="F25" s="286"/>
      <c r="G25" s="287"/>
      <c r="I25" s="81"/>
      <c r="J25" s="81"/>
      <c r="K25" s="81"/>
    </row>
    <row r="26" spans="1:11" ht="15.75" thickBot="1" x14ac:dyDescent="0.3">
      <c r="A26" s="4" t="s">
        <v>352</v>
      </c>
      <c r="B26" s="143" t="s">
        <v>73</v>
      </c>
      <c r="C26" s="120"/>
      <c r="D26" s="192">
        <f t="shared" si="0"/>
        <v>0</v>
      </c>
      <c r="E26" s="97">
        <v>1</v>
      </c>
      <c r="F26" s="288"/>
      <c r="G26" s="289"/>
      <c r="I26" s="81"/>
      <c r="J26" s="81"/>
      <c r="K26" s="81"/>
    </row>
    <row r="27" spans="1:11" ht="51" customHeight="1" thickBot="1" x14ac:dyDescent="0.35">
      <c r="A27" s="372" t="s">
        <v>341</v>
      </c>
      <c r="B27" s="373"/>
      <c r="C27" s="373"/>
      <c r="D27" s="374"/>
      <c r="E27" s="239"/>
      <c r="F27" s="213" t="s">
        <v>399</v>
      </c>
      <c r="G27" s="213" t="s">
        <v>398</v>
      </c>
      <c r="I27" s="81"/>
      <c r="J27" s="81"/>
      <c r="K27" s="81"/>
    </row>
    <row r="28" spans="1:11" x14ac:dyDescent="0.25">
      <c r="A28" s="375" t="s">
        <v>353</v>
      </c>
      <c r="B28" s="376"/>
      <c r="C28" s="376"/>
      <c r="D28" s="376"/>
      <c r="E28" s="240">
        <v>15</v>
      </c>
      <c r="F28" s="240"/>
      <c r="G28" s="241"/>
      <c r="I28" s="81"/>
      <c r="J28" s="81"/>
      <c r="K28" s="81"/>
    </row>
    <row r="29" spans="1:11" x14ac:dyDescent="0.25">
      <c r="A29" s="5" t="s">
        <v>359</v>
      </c>
      <c r="B29" s="196" t="s">
        <v>75</v>
      </c>
      <c r="C29" s="117"/>
      <c r="D29" s="47">
        <f t="shared" si="0"/>
        <v>0</v>
      </c>
      <c r="E29">
        <v>15</v>
      </c>
      <c r="F29" s="310"/>
      <c r="G29" s="291"/>
      <c r="I29" s="81"/>
      <c r="J29" s="81"/>
      <c r="K29" s="81"/>
    </row>
    <row r="30" spans="1:11" x14ac:dyDescent="0.25">
      <c r="A30" s="3" t="s">
        <v>360</v>
      </c>
      <c r="B30" s="51" t="s">
        <v>76</v>
      </c>
      <c r="C30" s="118"/>
      <c r="D30" s="156">
        <f t="shared" si="0"/>
        <v>0</v>
      </c>
      <c r="E30">
        <v>10</v>
      </c>
      <c r="F30" s="310"/>
      <c r="G30" s="287"/>
      <c r="I30" s="81"/>
      <c r="J30" s="81"/>
      <c r="K30" s="81"/>
    </row>
    <row r="31" spans="1:11" x14ac:dyDescent="0.25">
      <c r="A31" s="59" t="s">
        <v>361</v>
      </c>
      <c r="B31" s="235" t="s">
        <v>25</v>
      </c>
      <c r="C31" s="119"/>
      <c r="D31" s="156">
        <f t="shared" si="0"/>
        <v>0</v>
      </c>
      <c r="E31">
        <v>5</v>
      </c>
      <c r="F31" s="310"/>
      <c r="G31" s="311"/>
      <c r="I31" s="81"/>
      <c r="J31" s="81"/>
      <c r="K31" s="81"/>
    </row>
    <row r="32" spans="1:11" x14ac:dyDescent="0.25">
      <c r="A32" s="377" t="s">
        <v>354</v>
      </c>
      <c r="B32" s="378"/>
      <c r="C32" s="378"/>
      <c r="D32" s="378"/>
      <c r="E32" s="66"/>
      <c r="F32" s="66"/>
      <c r="G32" s="63"/>
      <c r="I32" s="81"/>
      <c r="J32" s="81"/>
      <c r="K32" s="81"/>
    </row>
    <row r="33" spans="1:11" x14ac:dyDescent="0.25">
      <c r="A33" s="5" t="s">
        <v>359</v>
      </c>
      <c r="B33" s="196" t="s">
        <v>75</v>
      </c>
      <c r="C33" s="117"/>
      <c r="D33" s="47">
        <f t="shared" si="0"/>
        <v>0</v>
      </c>
      <c r="E33" s="1">
        <v>15</v>
      </c>
      <c r="F33" s="310"/>
      <c r="G33" s="291"/>
      <c r="I33" s="81"/>
      <c r="J33" s="81"/>
      <c r="K33" s="81"/>
    </row>
    <row r="34" spans="1:11" x14ac:dyDescent="0.25">
      <c r="A34" s="3" t="s">
        <v>360</v>
      </c>
      <c r="B34" s="51" t="s">
        <v>76</v>
      </c>
      <c r="C34" s="118"/>
      <c r="D34" s="156">
        <f t="shared" si="0"/>
        <v>0</v>
      </c>
      <c r="E34" s="1">
        <v>10</v>
      </c>
      <c r="F34" s="310"/>
      <c r="G34" s="287"/>
      <c r="I34" s="81"/>
      <c r="J34" s="81"/>
      <c r="K34" s="81"/>
    </row>
    <row r="35" spans="1:11" x14ac:dyDescent="0.25">
      <c r="A35" s="5" t="s">
        <v>361</v>
      </c>
      <c r="B35" s="51" t="s">
        <v>25</v>
      </c>
      <c r="C35" s="118"/>
      <c r="D35" s="156">
        <f t="shared" si="0"/>
        <v>0</v>
      </c>
      <c r="E35" s="1">
        <v>5</v>
      </c>
      <c r="F35" s="310"/>
      <c r="G35" s="287"/>
      <c r="I35" s="81"/>
      <c r="J35" s="81"/>
      <c r="K35" s="81"/>
    </row>
    <row r="36" spans="1:11" x14ac:dyDescent="0.25">
      <c r="A36" s="377" t="s">
        <v>355</v>
      </c>
      <c r="B36" s="378"/>
      <c r="C36" s="378"/>
      <c r="D36" s="378"/>
      <c r="E36" s="66"/>
      <c r="F36" s="309"/>
      <c r="G36" s="283"/>
      <c r="I36" s="81"/>
      <c r="J36" s="81"/>
      <c r="K36" s="81"/>
    </row>
    <row r="37" spans="1:11" x14ac:dyDescent="0.25">
      <c r="A37" s="5" t="s">
        <v>359</v>
      </c>
      <c r="B37" s="51" t="s">
        <v>78</v>
      </c>
      <c r="C37" s="118"/>
      <c r="D37" s="47">
        <f t="shared" si="0"/>
        <v>0</v>
      </c>
      <c r="E37" s="1">
        <v>8</v>
      </c>
      <c r="F37" s="310"/>
      <c r="G37" s="287"/>
      <c r="I37" s="81"/>
      <c r="J37" s="81"/>
      <c r="K37" s="81"/>
    </row>
    <row r="38" spans="1:11" x14ac:dyDescent="0.25">
      <c r="A38" s="3" t="s">
        <v>360</v>
      </c>
      <c r="B38" s="51" t="s">
        <v>77</v>
      </c>
      <c r="C38" s="118"/>
      <c r="D38" s="156">
        <f t="shared" si="0"/>
        <v>0</v>
      </c>
      <c r="E38" s="1">
        <v>4</v>
      </c>
      <c r="F38" s="310"/>
      <c r="G38" s="287"/>
      <c r="I38" s="81"/>
      <c r="J38" s="81"/>
      <c r="K38" s="81"/>
    </row>
    <row r="39" spans="1:11" x14ac:dyDescent="0.25">
      <c r="A39" s="59" t="s">
        <v>361</v>
      </c>
      <c r="B39" s="235" t="s">
        <v>326</v>
      </c>
      <c r="C39" s="119"/>
      <c r="D39" s="156">
        <f t="shared" si="0"/>
        <v>0</v>
      </c>
      <c r="E39" s="1">
        <v>2</v>
      </c>
      <c r="F39" s="310"/>
      <c r="G39" s="311"/>
      <c r="I39" s="81"/>
      <c r="J39" s="81"/>
      <c r="K39" s="81"/>
    </row>
    <row r="40" spans="1:11" x14ac:dyDescent="0.25">
      <c r="A40" s="377" t="s">
        <v>356</v>
      </c>
      <c r="B40" s="378"/>
      <c r="C40" s="378"/>
      <c r="D40" s="378">
        <f t="shared" si="0"/>
        <v>0</v>
      </c>
      <c r="E40" s="66"/>
      <c r="F40" s="66"/>
      <c r="G40" s="63"/>
      <c r="I40" s="81"/>
      <c r="J40" s="81"/>
      <c r="K40" s="81"/>
    </row>
    <row r="41" spans="1:11" x14ac:dyDescent="0.25">
      <c r="A41" s="5" t="s">
        <v>359</v>
      </c>
      <c r="B41" s="196" t="s">
        <v>362</v>
      </c>
      <c r="C41" s="117"/>
      <c r="D41" s="47">
        <f t="shared" si="0"/>
        <v>0</v>
      </c>
      <c r="E41" s="1">
        <v>10</v>
      </c>
      <c r="F41" s="310"/>
      <c r="G41" s="291"/>
      <c r="I41" s="81"/>
      <c r="J41" s="81"/>
      <c r="K41" s="81"/>
    </row>
    <row r="42" spans="1:11" x14ac:dyDescent="0.25">
      <c r="A42" s="3" t="s">
        <v>360</v>
      </c>
      <c r="B42" s="51" t="s">
        <v>363</v>
      </c>
      <c r="C42" s="118"/>
      <c r="D42" s="156">
        <f t="shared" si="0"/>
        <v>0</v>
      </c>
      <c r="E42" s="1">
        <v>6</v>
      </c>
      <c r="F42" s="310"/>
      <c r="G42" s="287"/>
      <c r="I42" s="81"/>
      <c r="J42" s="81"/>
      <c r="K42" s="81"/>
    </row>
    <row r="43" spans="1:11" x14ac:dyDescent="0.25">
      <c r="A43" s="59" t="s">
        <v>361</v>
      </c>
      <c r="B43" s="235" t="s">
        <v>364</v>
      </c>
      <c r="C43" s="119"/>
      <c r="D43" s="156">
        <f t="shared" si="0"/>
        <v>0</v>
      </c>
      <c r="E43" s="1">
        <v>4</v>
      </c>
      <c r="F43" s="310"/>
      <c r="G43" s="311"/>
      <c r="I43" s="81"/>
      <c r="J43" s="81"/>
      <c r="K43" s="81"/>
    </row>
    <row r="44" spans="1:11" x14ac:dyDescent="0.25">
      <c r="A44" s="377" t="s">
        <v>357</v>
      </c>
      <c r="B44" s="378"/>
      <c r="C44" s="378"/>
      <c r="D44" s="378">
        <f t="shared" ref="D44:D49" si="1">C44*E44</f>
        <v>0</v>
      </c>
      <c r="E44" s="66"/>
      <c r="F44" s="309"/>
      <c r="G44" s="283"/>
      <c r="I44" s="81"/>
      <c r="J44" s="81"/>
      <c r="K44" s="81"/>
    </row>
    <row r="45" spans="1:11" x14ac:dyDescent="0.25">
      <c r="A45" s="5" t="s">
        <v>359</v>
      </c>
      <c r="B45" s="196" t="s">
        <v>365</v>
      </c>
      <c r="C45" s="117"/>
      <c r="D45" s="47">
        <f t="shared" si="1"/>
        <v>0</v>
      </c>
      <c r="E45" s="1">
        <v>6</v>
      </c>
      <c r="F45" s="310"/>
      <c r="G45" s="291"/>
      <c r="I45" s="81"/>
      <c r="J45" s="81"/>
      <c r="K45" s="81"/>
    </row>
    <row r="46" spans="1:11" x14ac:dyDescent="0.25">
      <c r="A46" s="3" t="s">
        <v>360</v>
      </c>
      <c r="B46" s="51" t="s">
        <v>366</v>
      </c>
      <c r="C46" s="118"/>
      <c r="D46" s="156">
        <f t="shared" si="1"/>
        <v>0</v>
      </c>
      <c r="E46" s="1">
        <v>4</v>
      </c>
      <c r="F46" s="310"/>
      <c r="G46" s="287"/>
      <c r="I46" s="81"/>
      <c r="J46" s="81"/>
      <c r="K46" s="81"/>
    </row>
    <row r="47" spans="1:11" ht="15.75" thickBot="1" x14ac:dyDescent="0.3">
      <c r="A47" s="3" t="s">
        <v>361</v>
      </c>
      <c r="B47" s="51" t="s">
        <v>367</v>
      </c>
      <c r="C47" s="118"/>
      <c r="D47" s="156">
        <f t="shared" si="1"/>
        <v>0</v>
      </c>
      <c r="E47" s="97">
        <v>2</v>
      </c>
      <c r="F47" s="310"/>
      <c r="G47" s="287"/>
      <c r="I47" s="81"/>
      <c r="J47" s="81"/>
      <c r="K47" s="81"/>
    </row>
    <row r="48" spans="1:11" ht="26.25" thickBot="1" x14ac:dyDescent="0.3">
      <c r="A48" s="3" t="s">
        <v>79</v>
      </c>
      <c r="B48" s="51" t="s">
        <v>80</v>
      </c>
      <c r="C48" s="118"/>
      <c r="D48" s="47">
        <f t="shared" si="1"/>
        <v>0</v>
      </c>
      <c r="E48" s="97">
        <v>1</v>
      </c>
      <c r="F48" s="312"/>
      <c r="G48" s="287"/>
      <c r="I48" s="81"/>
      <c r="J48" s="81"/>
      <c r="K48" s="81"/>
    </row>
    <row r="49" spans="1:11" ht="15.75" thickBot="1" x14ac:dyDescent="0.3">
      <c r="A49" s="3" t="s">
        <v>358</v>
      </c>
      <c r="B49" s="51" t="s">
        <v>81</v>
      </c>
      <c r="C49" s="118"/>
      <c r="D49" s="156">
        <f t="shared" si="1"/>
        <v>0</v>
      </c>
      <c r="E49" s="97">
        <v>1</v>
      </c>
      <c r="F49" s="313"/>
      <c r="G49" s="287"/>
      <c r="I49" s="81"/>
      <c r="J49" s="81"/>
      <c r="K49" s="81"/>
    </row>
    <row r="50" spans="1:11" ht="26.25" thickBot="1" x14ac:dyDescent="0.3">
      <c r="A50" s="60" t="s">
        <v>82</v>
      </c>
      <c r="B50" s="143" t="s">
        <v>81</v>
      </c>
      <c r="C50" s="120"/>
      <c r="D50" s="49">
        <f t="shared" si="0"/>
        <v>0</v>
      </c>
      <c r="E50" s="242">
        <v>1</v>
      </c>
      <c r="F50" s="314"/>
      <c r="G50" s="289"/>
      <c r="I50" s="81"/>
      <c r="J50" s="81"/>
      <c r="K50" s="81"/>
    </row>
    <row r="51" spans="1:11" s="81" customFormat="1" x14ac:dyDescent="0.25">
      <c r="C51" s="86"/>
      <c r="D51" s="86"/>
    </row>
    <row r="52" spans="1:11" s="81" customFormat="1" ht="29.25" customHeight="1" x14ac:dyDescent="0.3">
      <c r="A52" s="339" t="s">
        <v>261</v>
      </c>
      <c r="B52" s="339"/>
      <c r="C52" s="339"/>
      <c r="D52" s="339"/>
      <c r="E52" s="339"/>
      <c r="F52" s="189"/>
      <c r="G52" s="189"/>
    </row>
    <row r="53" spans="1:11" s="81" customFormat="1" ht="15.75" thickBot="1" x14ac:dyDescent="0.3">
      <c r="C53" s="86"/>
      <c r="D53" s="86"/>
    </row>
    <row r="54" spans="1:11" s="81" customFormat="1" ht="15.75" thickBot="1" x14ac:dyDescent="0.3">
      <c r="A54" s="368" t="s">
        <v>88</v>
      </c>
      <c r="B54" s="369"/>
      <c r="C54" s="370"/>
      <c r="D54" s="86"/>
    </row>
    <row r="55" spans="1:11" s="81" customFormat="1" ht="45" x14ac:dyDescent="0.25">
      <c r="A55" s="17"/>
      <c r="B55" s="18" t="s">
        <v>52</v>
      </c>
      <c r="C55" s="19" t="s">
        <v>51</v>
      </c>
      <c r="D55" s="86"/>
    </row>
    <row r="56" spans="1:11" s="81" customFormat="1" x14ac:dyDescent="0.25">
      <c r="A56" s="20" t="s">
        <v>85</v>
      </c>
      <c r="B56" s="22">
        <f>SUM($D$9:$D$26)</f>
        <v>0</v>
      </c>
      <c r="C56" s="16">
        <f>IF((B56&gt;80),80,B56)</f>
        <v>0</v>
      </c>
      <c r="D56" s="86"/>
    </row>
    <row r="57" spans="1:11" s="81" customFormat="1" ht="15.75" thickBot="1" x14ac:dyDescent="0.3">
      <c r="A57" s="21" t="s">
        <v>74</v>
      </c>
      <c r="B57" s="23">
        <f>SUM($D$29:$D$50)</f>
        <v>0</v>
      </c>
      <c r="C57" s="24">
        <f>IF((B57&gt;40),40,B57)</f>
        <v>0</v>
      </c>
      <c r="D57" s="86"/>
    </row>
    <row r="58" spans="1:11" s="81" customFormat="1" ht="15.75" thickBot="1" x14ac:dyDescent="0.3">
      <c r="A58" s="72" t="s">
        <v>235</v>
      </c>
      <c r="B58" s="76">
        <f>SUM($J$3:$J$4)</f>
        <v>0</v>
      </c>
      <c r="C58" s="77">
        <f>IF(SUM(C56:C57)&gt;100,100,SUM(C56:C57))</f>
        <v>0</v>
      </c>
      <c r="D58" s="86"/>
    </row>
    <row r="59" spans="1:11" s="81" customFormat="1" x14ac:dyDescent="0.25">
      <c r="C59" s="86"/>
      <c r="D59" s="86"/>
    </row>
    <row r="60" spans="1:11" s="81" customFormat="1" x14ac:dyDescent="0.25">
      <c r="C60" s="86"/>
      <c r="D60" s="86"/>
    </row>
    <row r="61" spans="1:11" s="81" customFormat="1" x14ac:dyDescent="0.25">
      <c r="C61" s="86"/>
      <c r="D61" s="86"/>
    </row>
    <row r="62" spans="1:11" s="81" customFormat="1" x14ac:dyDescent="0.25">
      <c r="C62" s="86"/>
      <c r="D62" s="86"/>
    </row>
    <row r="63" spans="1:11" s="81" customFormat="1" x14ac:dyDescent="0.25">
      <c r="C63" s="86"/>
      <c r="D63" s="86"/>
    </row>
    <row r="64" spans="1:11" s="81" customFormat="1" x14ac:dyDescent="0.25">
      <c r="C64" s="86"/>
      <c r="D64" s="86"/>
    </row>
    <row r="65" spans="3:4" s="81" customFormat="1" x14ac:dyDescent="0.25">
      <c r="C65" s="86"/>
      <c r="D65" s="86"/>
    </row>
    <row r="66" spans="3:4" s="81" customFormat="1" x14ac:dyDescent="0.25">
      <c r="C66" s="86"/>
      <c r="D66" s="86"/>
    </row>
    <row r="67" spans="3:4" s="81" customFormat="1" x14ac:dyDescent="0.25">
      <c r="C67" s="86"/>
      <c r="D67" s="86"/>
    </row>
    <row r="68" spans="3:4" s="81" customFormat="1" x14ac:dyDescent="0.25">
      <c r="C68" s="86"/>
      <c r="D68" s="86"/>
    </row>
    <row r="69" spans="3:4" s="81" customFormat="1" x14ac:dyDescent="0.25">
      <c r="C69" s="86"/>
      <c r="D69" s="86"/>
    </row>
    <row r="70" spans="3:4" s="81" customFormat="1" x14ac:dyDescent="0.25">
      <c r="C70" s="86"/>
      <c r="D70" s="86"/>
    </row>
    <row r="71" spans="3:4" s="81" customFormat="1" x14ac:dyDescent="0.25">
      <c r="C71" s="86"/>
      <c r="D71" s="86"/>
    </row>
    <row r="72" spans="3:4" s="81" customFormat="1" x14ac:dyDescent="0.25">
      <c r="C72" s="86"/>
      <c r="D72" s="86"/>
    </row>
    <row r="73" spans="3:4" s="81" customFormat="1" x14ac:dyDescent="0.25">
      <c r="C73" s="86"/>
      <c r="D73" s="86"/>
    </row>
    <row r="74" spans="3:4" s="81" customFormat="1" x14ac:dyDescent="0.25">
      <c r="C74" s="86"/>
      <c r="D74" s="86"/>
    </row>
    <row r="75" spans="3:4" s="81" customFormat="1" x14ac:dyDescent="0.25">
      <c r="C75" s="86"/>
      <c r="D75" s="86"/>
    </row>
    <row r="76" spans="3:4" s="81" customFormat="1" x14ac:dyDescent="0.25">
      <c r="C76" s="86"/>
      <c r="D76" s="86"/>
    </row>
    <row r="77" spans="3:4" s="81" customFormat="1" x14ac:dyDescent="0.25">
      <c r="C77" s="86"/>
      <c r="D77" s="86"/>
    </row>
    <row r="78" spans="3:4" s="81" customFormat="1" x14ac:dyDescent="0.25">
      <c r="C78" s="86"/>
      <c r="D78" s="86"/>
    </row>
    <row r="79" spans="3:4" s="81" customFormat="1" x14ac:dyDescent="0.25">
      <c r="C79" s="86"/>
      <c r="D79" s="86"/>
    </row>
    <row r="80" spans="3:4" s="81" customFormat="1" x14ac:dyDescent="0.25">
      <c r="C80" s="86"/>
      <c r="D80" s="86"/>
    </row>
    <row r="81" spans="3:4" s="81" customFormat="1" x14ac:dyDescent="0.25">
      <c r="C81" s="86"/>
      <c r="D81" s="86"/>
    </row>
    <row r="82" spans="3:4" s="81" customFormat="1" x14ac:dyDescent="0.25">
      <c r="C82" s="86"/>
      <c r="D82" s="86"/>
    </row>
    <row r="83" spans="3:4" s="81" customFormat="1" x14ac:dyDescent="0.25">
      <c r="C83" s="86"/>
      <c r="D83" s="86"/>
    </row>
    <row r="84" spans="3:4" s="81" customFormat="1" x14ac:dyDescent="0.25">
      <c r="C84" s="86"/>
      <c r="D84" s="86"/>
    </row>
    <row r="85" spans="3:4" s="81" customFormat="1" x14ac:dyDescent="0.25">
      <c r="C85" s="86"/>
      <c r="D85" s="86"/>
    </row>
    <row r="86" spans="3:4" s="81" customFormat="1" x14ac:dyDescent="0.25">
      <c r="C86" s="86"/>
      <c r="D86" s="86"/>
    </row>
    <row r="87" spans="3:4" s="81" customFormat="1" x14ac:dyDescent="0.25">
      <c r="C87" s="86"/>
      <c r="D87" s="86"/>
    </row>
    <row r="88" spans="3:4" s="81" customFormat="1" x14ac:dyDescent="0.25">
      <c r="C88" s="86"/>
      <c r="D88" s="86"/>
    </row>
    <row r="89" spans="3:4" s="81" customFormat="1" x14ac:dyDescent="0.25">
      <c r="C89" s="86"/>
      <c r="D89" s="86"/>
    </row>
    <row r="90" spans="3:4" s="81" customFormat="1" x14ac:dyDescent="0.25">
      <c r="C90" s="86"/>
      <c r="D90" s="86"/>
    </row>
    <row r="91" spans="3:4" s="81" customFormat="1" x14ac:dyDescent="0.25">
      <c r="C91" s="86"/>
      <c r="D91" s="86"/>
    </row>
    <row r="92" spans="3:4" s="81" customFormat="1" x14ac:dyDescent="0.25">
      <c r="C92" s="86"/>
      <c r="D92" s="86"/>
    </row>
    <row r="93" spans="3:4" s="81" customFormat="1" x14ac:dyDescent="0.25">
      <c r="C93" s="86"/>
      <c r="D93" s="86"/>
    </row>
    <row r="94" spans="3:4" s="81" customFormat="1" x14ac:dyDescent="0.25">
      <c r="C94" s="86"/>
      <c r="D94" s="86"/>
    </row>
    <row r="95" spans="3:4" s="81" customFormat="1" x14ac:dyDescent="0.25">
      <c r="C95" s="86"/>
      <c r="D95" s="86"/>
    </row>
    <row r="96" spans="3:4" s="81" customFormat="1" x14ac:dyDescent="0.25">
      <c r="C96" s="86"/>
      <c r="D96" s="86"/>
    </row>
    <row r="97" spans="3:4" s="81" customFormat="1" x14ac:dyDescent="0.25">
      <c r="C97" s="86"/>
      <c r="D97" s="86"/>
    </row>
    <row r="98" spans="3:4" s="81" customFormat="1" x14ac:dyDescent="0.25">
      <c r="C98" s="86"/>
      <c r="D98" s="86"/>
    </row>
    <row r="99" spans="3:4" s="81" customFormat="1" x14ac:dyDescent="0.25">
      <c r="C99" s="86"/>
      <c r="D99" s="86"/>
    </row>
    <row r="100" spans="3:4" s="81" customFormat="1" x14ac:dyDescent="0.25">
      <c r="C100" s="86"/>
      <c r="D100" s="86"/>
    </row>
    <row r="101" spans="3:4" s="81" customFormat="1" x14ac:dyDescent="0.25">
      <c r="C101" s="86"/>
      <c r="D101" s="86"/>
    </row>
    <row r="102" spans="3:4" s="81" customFormat="1" x14ac:dyDescent="0.25">
      <c r="C102" s="86"/>
      <c r="D102" s="86"/>
    </row>
    <row r="103" spans="3:4" s="81" customFormat="1" x14ac:dyDescent="0.25">
      <c r="C103" s="86"/>
      <c r="D103" s="86"/>
    </row>
    <row r="104" spans="3:4" s="81" customFormat="1" x14ac:dyDescent="0.25">
      <c r="C104" s="86"/>
      <c r="D104" s="86"/>
    </row>
    <row r="105" spans="3:4" s="81" customFormat="1" x14ac:dyDescent="0.25">
      <c r="C105" s="86"/>
      <c r="D105" s="86"/>
    </row>
    <row r="106" spans="3:4" s="81" customFormat="1" x14ac:dyDescent="0.25">
      <c r="C106" s="86"/>
      <c r="D106" s="86"/>
    </row>
    <row r="107" spans="3:4" s="81" customFormat="1" x14ac:dyDescent="0.25">
      <c r="C107" s="86"/>
      <c r="D107" s="86"/>
    </row>
    <row r="108" spans="3:4" s="81" customFormat="1" x14ac:dyDescent="0.25">
      <c r="C108" s="86"/>
      <c r="D108" s="86"/>
    </row>
    <row r="109" spans="3:4" s="81" customFormat="1" x14ac:dyDescent="0.25">
      <c r="C109" s="86"/>
      <c r="D109" s="86"/>
    </row>
    <row r="110" spans="3:4" s="81" customFormat="1" x14ac:dyDescent="0.25">
      <c r="C110" s="86"/>
      <c r="D110" s="86"/>
    </row>
    <row r="111" spans="3:4" s="81" customFormat="1" x14ac:dyDescent="0.25">
      <c r="C111" s="86"/>
      <c r="D111" s="86"/>
    </row>
    <row r="112" spans="3:4" s="81" customFormat="1" x14ac:dyDescent="0.25">
      <c r="C112" s="86"/>
      <c r="D112" s="86"/>
    </row>
    <row r="113" spans="3:4" s="81" customFormat="1" x14ac:dyDescent="0.25">
      <c r="C113" s="86"/>
      <c r="D113" s="86"/>
    </row>
    <row r="114" spans="3:4" s="81" customFormat="1" x14ac:dyDescent="0.25">
      <c r="C114" s="86"/>
      <c r="D114" s="86"/>
    </row>
    <row r="115" spans="3:4" s="81" customFormat="1" x14ac:dyDescent="0.25">
      <c r="C115" s="86"/>
      <c r="D115" s="86"/>
    </row>
    <row r="116" spans="3:4" s="81" customFormat="1" x14ac:dyDescent="0.25">
      <c r="C116" s="86"/>
      <c r="D116" s="86"/>
    </row>
    <row r="117" spans="3:4" s="81" customFormat="1" x14ac:dyDescent="0.25">
      <c r="C117" s="86"/>
      <c r="D117" s="86"/>
    </row>
    <row r="118" spans="3:4" s="81" customFormat="1" x14ac:dyDescent="0.25">
      <c r="C118" s="86"/>
      <c r="D118" s="86"/>
    </row>
    <row r="119" spans="3:4" s="81" customFormat="1" x14ac:dyDescent="0.25">
      <c r="C119" s="86"/>
      <c r="D119" s="86"/>
    </row>
    <row r="120" spans="3:4" s="81" customFormat="1" x14ac:dyDescent="0.25">
      <c r="C120" s="86"/>
      <c r="D120" s="86"/>
    </row>
    <row r="121" spans="3:4" s="81" customFormat="1" x14ac:dyDescent="0.25">
      <c r="C121" s="86"/>
      <c r="D121" s="86"/>
    </row>
    <row r="122" spans="3:4" s="81" customFormat="1" x14ac:dyDescent="0.25">
      <c r="C122" s="86"/>
      <c r="D122" s="86"/>
    </row>
    <row r="123" spans="3:4" s="81" customFormat="1" x14ac:dyDescent="0.25">
      <c r="C123" s="86"/>
      <c r="D123" s="86"/>
    </row>
    <row r="124" spans="3:4" s="81" customFormat="1" x14ac:dyDescent="0.25">
      <c r="C124" s="86"/>
      <c r="D124" s="86"/>
    </row>
    <row r="125" spans="3:4" s="81" customFormat="1" x14ac:dyDescent="0.25">
      <c r="C125" s="86"/>
      <c r="D125" s="86"/>
    </row>
    <row r="126" spans="3:4" s="81" customFormat="1" x14ac:dyDescent="0.25">
      <c r="C126" s="86"/>
      <c r="D126" s="86"/>
    </row>
    <row r="127" spans="3:4" s="81" customFormat="1" x14ac:dyDescent="0.25">
      <c r="C127" s="86"/>
      <c r="D127" s="86"/>
    </row>
    <row r="128" spans="3:4" s="81" customFormat="1" x14ac:dyDescent="0.25">
      <c r="C128" s="86"/>
      <c r="D128" s="86"/>
    </row>
    <row r="129" spans="3:4" s="81" customFormat="1" x14ac:dyDescent="0.25">
      <c r="C129" s="86"/>
      <c r="D129" s="86"/>
    </row>
    <row r="130" spans="3:4" s="81" customFormat="1" x14ac:dyDescent="0.25">
      <c r="C130" s="86"/>
      <c r="D130" s="86"/>
    </row>
    <row r="131" spans="3:4" s="81" customFormat="1" x14ac:dyDescent="0.25">
      <c r="C131" s="86"/>
      <c r="D131" s="86"/>
    </row>
    <row r="132" spans="3:4" s="81" customFormat="1" x14ac:dyDescent="0.25">
      <c r="C132" s="86"/>
      <c r="D132" s="86"/>
    </row>
    <row r="133" spans="3:4" s="81" customFormat="1" x14ac:dyDescent="0.25">
      <c r="C133" s="86"/>
      <c r="D133" s="86"/>
    </row>
    <row r="134" spans="3:4" s="81" customFormat="1" x14ac:dyDescent="0.25">
      <c r="C134" s="86"/>
      <c r="D134" s="86"/>
    </row>
    <row r="135" spans="3:4" s="81" customFormat="1" x14ac:dyDescent="0.25">
      <c r="C135" s="86"/>
      <c r="D135" s="86"/>
    </row>
    <row r="136" spans="3:4" s="81" customFormat="1" x14ac:dyDescent="0.25">
      <c r="C136" s="86"/>
      <c r="D136" s="86"/>
    </row>
    <row r="137" spans="3:4" s="81" customFormat="1" x14ac:dyDescent="0.25">
      <c r="C137" s="86"/>
      <c r="D137" s="86"/>
    </row>
    <row r="138" spans="3:4" s="81" customFormat="1" x14ac:dyDescent="0.25">
      <c r="C138" s="86"/>
      <c r="D138" s="86"/>
    </row>
    <row r="139" spans="3:4" s="81" customFormat="1" x14ac:dyDescent="0.25">
      <c r="C139" s="86"/>
      <c r="D139" s="86"/>
    </row>
    <row r="140" spans="3:4" s="81" customFormat="1" x14ac:dyDescent="0.25">
      <c r="C140" s="86"/>
      <c r="D140" s="86"/>
    </row>
    <row r="141" spans="3:4" s="81" customFormat="1" x14ac:dyDescent="0.25">
      <c r="C141" s="86"/>
      <c r="D141" s="86"/>
    </row>
    <row r="142" spans="3:4" s="81" customFormat="1" x14ac:dyDescent="0.25">
      <c r="C142" s="86"/>
      <c r="D142" s="86"/>
    </row>
    <row r="143" spans="3:4" s="81" customFormat="1" x14ac:dyDescent="0.25">
      <c r="C143" s="86"/>
      <c r="D143" s="86"/>
    </row>
    <row r="144" spans="3:4" s="81" customFormat="1" x14ac:dyDescent="0.25">
      <c r="C144" s="86"/>
      <c r="D144" s="86"/>
    </row>
    <row r="145" spans="3:4" s="81" customFormat="1" x14ac:dyDescent="0.25">
      <c r="C145" s="86"/>
      <c r="D145" s="86"/>
    </row>
    <row r="146" spans="3:4" s="81" customFormat="1" x14ac:dyDescent="0.25">
      <c r="C146" s="86"/>
      <c r="D146" s="86"/>
    </row>
    <row r="147" spans="3:4" s="81" customFormat="1" x14ac:dyDescent="0.25">
      <c r="C147" s="86"/>
      <c r="D147" s="86"/>
    </row>
    <row r="148" spans="3:4" s="81" customFormat="1" x14ac:dyDescent="0.25">
      <c r="C148" s="86"/>
      <c r="D148" s="86"/>
    </row>
    <row r="149" spans="3:4" s="81" customFormat="1" x14ac:dyDescent="0.25">
      <c r="C149" s="86"/>
      <c r="D149" s="86"/>
    </row>
    <row r="150" spans="3:4" s="81" customFormat="1" x14ac:dyDescent="0.25">
      <c r="C150" s="86"/>
      <c r="D150" s="86"/>
    </row>
    <row r="151" spans="3:4" s="81" customFormat="1" x14ac:dyDescent="0.25">
      <c r="C151" s="86"/>
      <c r="D151" s="86"/>
    </row>
    <row r="152" spans="3:4" s="81" customFormat="1" x14ac:dyDescent="0.25">
      <c r="C152" s="86"/>
      <c r="D152" s="86"/>
    </row>
    <row r="153" spans="3:4" s="81" customFormat="1" x14ac:dyDescent="0.25">
      <c r="C153" s="86"/>
      <c r="D153" s="86"/>
    </row>
    <row r="154" spans="3:4" s="81" customFormat="1" x14ac:dyDescent="0.25">
      <c r="C154" s="86"/>
      <c r="D154" s="86"/>
    </row>
    <row r="155" spans="3:4" s="81" customFormat="1" x14ac:dyDescent="0.25">
      <c r="C155" s="86"/>
      <c r="D155" s="86"/>
    </row>
    <row r="156" spans="3:4" s="81" customFormat="1" x14ac:dyDescent="0.25">
      <c r="C156" s="86"/>
      <c r="D156" s="86"/>
    </row>
    <row r="157" spans="3:4" s="81" customFormat="1" x14ac:dyDescent="0.25">
      <c r="C157" s="86"/>
      <c r="D157" s="86"/>
    </row>
    <row r="158" spans="3:4" s="81" customFormat="1" x14ac:dyDescent="0.25">
      <c r="C158" s="86"/>
      <c r="D158" s="86"/>
    </row>
    <row r="159" spans="3:4" s="81" customFormat="1" x14ac:dyDescent="0.25">
      <c r="C159" s="86"/>
      <c r="D159" s="86"/>
    </row>
    <row r="160" spans="3:4" s="81" customFormat="1" x14ac:dyDescent="0.25">
      <c r="C160" s="86"/>
      <c r="D160" s="86"/>
    </row>
    <row r="161" spans="3:4" s="81" customFormat="1" x14ac:dyDescent="0.25">
      <c r="C161" s="86"/>
      <c r="D161" s="86"/>
    </row>
    <row r="162" spans="3:4" s="81" customFormat="1" x14ac:dyDescent="0.25">
      <c r="C162" s="86"/>
      <c r="D162" s="86"/>
    </row>
    <row r="163" spans="3:4" s="81" customFormat="1" x14ac:dyDescent="0.25">
      <c r="C163" s="86"/>
      <c r="D163" s="86"/>
    </row>
    <row r="164" spans="3:4" s="81" customFormat="1" x14ac:dyDescent="0.25">
      <c r="C164" s="86"/>
      <c r="D164" s="86"/>
    </row>
    <row r="165" spans="3:4" s="81" customFormat="1" x14ac:dyDescent="0.25">
      <c r="C165" s="86"/>
      <c r="D165" s="86"/>
    </row>
    <row r="166" spans="3:4" s="81" customFormat="1" x14ac:dyDescent="0.25">
      <c r="C166" s="86"/>
      <c r="D166" s="86"/>
    </row>
    <row r="167" spans="3:4" s="81" customFormat="1" x14ac:dyDescent="0.25">
      <c r="C167" s="86"/>
      <c r="D167" s="86"/>
    </row>
    <row r="168" spans="3:4" s="81" customFormat="1" x14ac:dyDescent="0.25">
      <c r="C168" s="86"/>
      <c r="D168" s="86"/>
    </row>
    <row r="169" spans="3:4" s="81" customFormat="1" x14ac:dyDescent="0.25">
      <c r="C169" s="86"/>
      <c r="D169" s="86"/>
    </row>
    <row r="170" spans="3:4" s="81" customFormat="1" x14ac:dyDescent="0.25">
      <c r="C170" s="86"/>
      <c r="D170" s="86"/>
    </row>
    <row r="171" spans="3:4" s="81" customFormat="1" x14ac:dyDescent="0.25">
      <c r="C171" s="86"/>
      <c r="D171" s="86"/>
    </row>
    <row r="172" spans="3:4" s="81" customFormat="1" x14ac:dyDescent="0.25">
      <c r="C172" s="86"/>
      <c r="D172" s="86"/>
    </row>
    <row r="173" spans="3:4" s="81" customFormat="1" x14ac:dyDescent="0.25">
      <c r="C173" s="86"/>
      <c r="D173" s="86"/>
    </row>
    <row r="174" spans="3:4" s="81" customFormat="1" x14ac:dyDescent="0.25">
      <c r="C174" s="86"/>
      <c r="D174" s="86"/>
    </row>
    <row r="175" spans="3:4" s="81" customFormat="1" x14ac:dyDescent="0.25">
      <c r="C175" s="86"/>
      <c r="D175" s="86"/>
    </row>
    <row r="176" spans="3:4" s="81" customFormat="1" x14ac:dyDescent="0.25">
      <c r="C176" s="86"/>
      <c r="D176" s="86"/>
    </row>
    <row r="177" spans="3:4" s="81" customFormat="1" x14ac:dyDescent="0.25">
      <c r="C177" s="86"/>
      <c r="D177" s="86"/>
    </row>
    <row r="178" spans="3:4" s="81" customFormat="1" x14ac:dyDescent="0.25">
      <c r="C178" s="86"/>
      <c r="D178" s="86"/>
    </row>
    <row r="179" spans="3:4" s="81" customFormat="1" x14ac:dyDescent="0.25">
      <c r="C179" s="86"/>
      <c r="D179" s="86"/>
    </row>
    <row r="180" spans="3:4" s="81" customFormat="1" x14ac:dyDescent="0.25">
      <c r="C180" s="86"/>
      <c r="D180" s="86"/>
    </row>
    <row r="181" spans="3:4" s="81" customFormat="1" x14ac:dyDescent="0.25">
      <c r="C181" s="86"/>
      <c r="D181" s="86"/>
    </row>
    <row r="182" spans="3:4" s="81" customFormat="1" x14ac:dyDescent="0.25">
      <c r="C182" s="86"/>
      <c r="D182" s="86"/>
    </row>
    <row r="183" spans="3:4" s="81" customFormat="1" x14ac:dyDescent="0.25">
      <c r="C183" s="86"/>
      <c r="D183" s="86"/>
    </row>
    <row r="184" spans="3:4" s="81" customFormat="1" x14ac:dyDescent="0.25">
      <c r="C184" s="86"/>
      <c r="D184" s="86"/>
    </row>
    <row r="185" spans="3:4" s="81" customFormat="1" x14ac:dyDescent="0.25">
      <c r="C185" s="86"/>
      <c r="D185" s="86"/>
    </row>
    <row r="186" spans="3:4" s="81" customFormat="1" x14ac:dyDescent="0.25">
      <c r="C186" s="86"/>
      <c r="D186" s="86"/>
    </row>
    <row r="187" spans="3:4" s="81" customFormat="1" x14ac:dyDescent="0.25">
      <c r="C187" s="86"/>
      <c r="D187" s="86"/>
    </row>
    <row r="188" spans="3:4" s="81" customFormat="1" x14ac:dyDescent="0.25">
      <c r="C188" s="86"/>
      <c r="D188" s="86"/>
    </row>
    <row r="189" spans="3:4" s="81" customFormat="1" x14ac:dyDescent="0.25">
      <c r="C189" s="86"/>
      <c r="D189" s="86"/>
    </row>
    <row r="190" spans="3:4" s="81" customFormat="1" x14ac:dyDescent="0.25">
      <c r="C190" s="86"/>
      <c r="D190" s="86"/>
    </row>
    <row r="191" spans="3:4" s="81" customFormat="1" x14ac:dyDescent="0.25">
      <c r="C191" s="86"/>
      <c r="D191" s="86"/>
    </row>
    <row r="192" spans="3:4" s="81" customFormat="1" x14ac:dyDescent="0.25">
      <c r="C192" s="86"/>
      <c r="D192" s="86"/>
    </row>
    <row r="193" spans="3:4" s="81" customFormat="1" x14ac:dyDescent="0.25">
      <c r="C193" s="86"/>
      <c r="D193" s="86"/>
    </row>
    <row r="194" spans="3:4" s="81" customFormat="1" x14ac:dyDescent="0.25">
      <c r="C194" s="86"/>
      <c r="D194" s="86"/>
    </row>
    <row r="195" spans="3:4" s="81" customFormat="1" x14ac:dyDescent="0.25">
      <c r="C195" s="86"/>
      <c r="D195" s="86"/>
    </row>
    <row r="196" spans="3:4" s="81" customFormat="1" x14ac:dyDescent="0.25">
      <c r="C196" s="86"/>
      <c r="D196" s="86"/>
    </row>
    <row r="197" spans="3:4" s="81" customFormat="1" x14ac:dyDescent="0.25">
      <c r="C197" s="86"/>
      <c r="D197" s="86"/>
    </row>
    <row r="198" spans="3:4" s="81" customFormat="1" x14ac:dyDescent="0.25">
      <c r="C198" s="86"/>
      <c r="D198" s="86"/>
    </row>
    <row r="199" spans="3:4" s="81" customFormat="1" x14ac:dyDescent="0.25">
      <c r="C199" s="86"/>
      <c r="D199" s="86"/>
    </row>
    <row r="200" spans="3:4" s="81" customFormat="1" x14ac:dyDescent="0.25">
      <c r="C200" s="86"/>
      <c r="D200" s="86"/>
    </row>
    <row r="201" spans="3:4" s="81" customFormat="1" x14ac:dyDescent="0.25">
      <c r="C201" s="86"/>
      <c r="D201" s="86"/>
    </row>
    <row r="202" spans="3:4" s="81" customFormat="1" x14ac:dyDescent="0.25">
      <c r="C202" s="86"/>
      <c r="D202" s="86"/>
    </row>
    <row r="203" spans="3:4" s="81" customFormat="1" x14ac:dyDescent="0.25">
      <c r="C203" s="86"/>
      <c r="D203" s="86"/>
    </row>
    <row r="204" spans="3:4" s="81" customFormat="1" x14ac:dyDescent="0.25">
      <c r="C204" s="86"/>
      <c r="D204" s="86"/>
    </row>
    <row r="205" spans="3:4" s="81" customFormat="1" x14ac:dyDescent="0.25">
      <c r="C205" s="86"/>
      <c r="D205" s="86"/>
    </row>
    <row r="206" spans="3:4" s="81" customFormat="1" x14ac:dyDescent="0.25">
      <c r="C206" s="86"/>
      <c r="D206" s="86"/>
    </row>
    <row r="207" spans="3:4" s="81" customFormat="1" x14ac:dyDescent="0.25">
      <c r="C207" s="86"/>
      <c r="D207" s="86"/>
    </row>
    <row r="208" spans="3:4" s="81" customFormat="1" x14ac:dyDescent="0.25">
      <c r="C208" s="86"/>
      <c r="D208" s="86"/>
    </row>
    <row r="209" spans="3:4" s="81" customFormat="1" x14ac:dyDescent="0.25">
      <c r="C209" s="86"/>
      <c r="D209" s="86"/>
    </row>
    <row r="210" spans="3:4" s="81" customFormat="1" x14ac:dyDescent="0.25">
      <c r="C210" s="86"/>
      <c r="D210" s="86"/>
    </row>
    <row r="211" spans="3:4" s="81" customFormat="1" x14ac:dyDescent="0.25">
      <c r="C211" s="86"/>
      <c r="D211" s="86"/>
    </row>
    <row r="212" spans="3:4" s="81" customFormat="1" x14ac:dyDescent="0.25">
      <c r="C212" s="86"/>
      <c r="D212" s="86"/>
    </row>
    <row r="213" spans="3:4" s="81" customFormat="1" x14ac:dyDescent="0.25">
      <c r="C213" s="86"/>
      <c r="D213" s="86"/>
    </row>
    <row r="214" spans="3:4" s="81" customFormat="1" x14ac:dyDescent="0.25">
      <c r="C214" s="86"/>
      <c r="D214" s="86"/>
    </row>
    <row r="215" spans="3:4" s="81" customFormat="1" x14ac:dyDescent="0.25">
      <c r="C215" s="86"/>
      <c r="D215" s="86"/>
    </row>
    <row r="216" spans="3:4" s="81" customFormat="1" x14ac:dyDescent="0.25">
      <c r="C216" s="86"/>
      <c r="D216" s="86"/>
    </row>
    <row r="217" spans="3:4" s="81" customFormat="1" x14ac:dyDescent="0.25">
      <c r="C217" s="86"/>
      <c r="D217" s="86"/>
    </row>
    <row r="218" spans="3:4" s="81" customFormat="1" x14ac:dyDescent="0.25">
      <c r="C218" s="86"/>
      <c r="D218" s="86"/>
    </row>
    <row r="219" spans="3:4" s="81" customFormat="1" x14ac:dyDescent="0.25">
      <c r="C219" s="86"/>
      <c r="D219" s="86"/>
    </row>
    <row r="220" spans="3:4" s="81" customFormat="1" x14ac:dyDescent="0.25">
      <c r="C220" s="86"/>
      <c r="D220" s="86"/>
    </row>
    <row r="221" spans="3:4" s="81" customFormat="1" x14ac:dyDescent="0.25">
      <c r="C221" s="86"/>
      <c r="D221" s="86"/>
    </row>
    <row r="222" spans="3:4" s="81" customFormat="1" x14ac:dyDescent="0.25">
      <c r="C222" s="86"/>
      <c r="D222" s="86"/>
    </row>
    <row r="223" spans="3:4" s="81" customFormat="1" x14ac:dyDescent="0.25">
      <c r="C223" s="86"/>
      <c r="D223" s="86"/>
    </row>
    <row r="224" spans="3:4" s="81" customFormat="1" x14ac:dyDescent="0.25">
      <c r="C224" s="86"/>
      <c r="D224" s="86"/>
    </row>
    <row r="225" spans="3:4" s="81" customFormat="1" x14ac:dyDescent="0.25">
      <c r="C225" s="86"/>
      <c r="D225" s="86"/>
    </row>
    <row r="226" spans="3:4" s="81" customFormat="1" x14ac:dyDescent="0.25">
      <c r="C226" s="86"/>
      <c r="D226" s="86"/>
    </row>
    <row r="227" spans="3:4" s="81" customFormat="1" x14ac:dyDescent="0.25">
      <c r="C227" s="86"/>
      <c r="D227" s="86"/>
    </row>
    <row r="228" spans="3:4" s="81" customFormat="1" x14ac:dyDescent="0.25">
      <c r="C228" s="86"/>
      <c r="D228" s="86"/>
    </row>
    <row r="229" spans="3:4" s="81" customFormat="1" x14ac:dyDescent="0.25">
      <c r="C229" s="86"/>
      <c r="D229" s="86"/>
    </row>
    <row r="230" spans="3:4" s="81" customFormat="1" x14ac:dyDescent="0.25">
      <c r="C230" s="86"/>
      <c r="D230" s="86"/>
    </row>
    <row r="231" spans="3:4" s="81" customFormat="1" x14ac:dyDescent="0.25">
      <c r="C231" s="86"/>
      <c r="D231" s="86"/>
    </row>
    <row r="232" spans="3:4" s="81" customFormat="1" x14ac:dyDescent="0.25">
      <c r="C232" s="86"/>
      <c r="D232" s="86"/>
    </row>
    <row r="233" spans="3:4" s="81" customFormat="1" x14ac:dyDescent="0.25">
      <c r="C233" s="86"/>
      <c r="D233" s="86"/>
    </row>
    <row r="234" spans="3:4" s="81" customFormat="1" x14ac:dyDescent="0.25">
      <c r="C234" s="86"/>
      <c r="D234" s="86"/>
    </row>
    <row r="235" spans="3:4" s="81" customFormat="1" x14ac:dyDescent="0.25">
      <c r="C235" s="86"/>
      <c r="D235" s="86"/>
    </row>
    <row r="236" spans="3:4" s="81" customFormat="1" x14ac:dyDescent="0.25">
      <c r="C236" s="86"/>
      <c r="D236" s="86"/>
    </row>
    <row r="237" spans="3:4" s="81" customFormat="1" x14ac:dyDescent="0.25">
      <c r="C237" s="86"/>
      <c r="D237" s="86"/>
    </row>
    <row r="238" spans="3:4" s="81" customFormat="1" x14ac:dyDescent="0.25">
      <c r="C238" s="86"/>
      <c r="D238" s="86"/>
    </row>
    <row r="239" spans="3:4" s="81" customFormat="1" x14ac:dyDescent="0.25">
      <c r="C239" s="86"/>
      <c r="D239" s="86"/>
    </row>
    <row r="240" spans="3:4" s="81" customFormat="1" x14ac:dyDescent="0.25">
      <c r="C240" s="86"/>
      <c r="D240" s="86"/>
    </row>
    <row r="241" spans="3:4" s="81" customFormat="1" x14ac:dyDescent="0.25">
      <c r="C241" s="86"/>
      <c r="D241" s="86"/>
    </row>
    <row r="242" spans="3:4" s="81" customFormat="1" x14ac:dyDescent="0.25">
      <c r="C242" s="86"/>
      <c r="D242" s="86"/>
    </row>
    <row r="243" spans="3:4" s="81" customFormat="1" x14ac:dyDescent="0.25">
      <c r="C243" s="86"/>
      <c r="D243" s="86"/>
    </row>
    <row r="244" spans="3:4" s="81" customFormat="1" x14ac:dyDescent="0.25">
      <c r="C244" s="86"/>
      <c r="D244" s="86"/>
    </row>
    <row r="245" spans="3:4" s="81" customFormat="1" x14ac:dyDescent="0.25">
      <c r="C245" s="86"/>
      <c r="D245" s="86"/>
    </row>
    <row r="246" spans="3:4" s="81" customFormat="1" x14ac:dyDescent="0.25">
      <c r="C246" s="86"/>
      <c r="D246" s="86"/>
    </row>
    <row r="247" spans="3:4" s="81" customFormat="1" x14ac:dyDescent="0.25">
      <c r="C247" s="86"/>
      <c r="D247" s="86"/>
    </row>
    <row r="248" spans="3:4" s="81" customFormat="1" x14ac:dyDescent="0.25">
      <c r="C248" s="86"/>
      <c r="D248" s="86"/>
    </row>
    <row r="249" spans="3:4" s="81" customFormat="1" x14ac:dyDescent="0.25">
      <c r="C249" s="86"/>
      <c r="D249" s="86"/>
    </row>
    <row r="250" spans="3:4" s="81" customFormat="1" x14ac:dyDescent="0.25">
      <c r="C250" s="86"/>
      <c r="D250" s="86"/>
    </row>
    <row r="251" spans="3:4" s="81" customFormat="1" x14ac:dyDescent="0.25">
      <c r="C251" s="86"/>
      <c r="D251" s="86"/>
    </row>
    <row r="252" spans="3:4" s="81" customFormat="1" x14ac:dyDescent="0.25">
      <c r="C252" s="86"/>
      <c r="D252" s="86"/>
    </row>
    <row r="253" spans="3:4" s="81" customFormat="1" x14ac:dyDescent="0.25">
      <c r="C253" s="86"/>
      <c r="D253" s="86"/>
    </row>
    <row r="254" spans="3:4" s="81" customFormat="1" x14ac:dyDescent="0.25">
      <c r="C254" s="86"/>
      <c r="D254" s="86"/>
    </row>
    <row r="255" spans="3:4" s="81" customFormat="1" x14ac:dyDescent="0.25">
      <c r="C255" s="86"/>
      <c r="D255" s="86"/>
    </row>
    <row r="256" spans="3:4" s="81" customFormat="1" x14ac:dyDescent="0.25">
      <c r="C256" s="86"/>
      <c r="D256" s="86"/>
    </row>
    <row r="257" spans="3:4" s="81" customFormat="1" x14ac:dyDescent="0.25">
      <c r="C257" s="86"/>
      <c r="D257" s="86"/>
    </row>
    <row r="258" spans="3:4" s="81" customFormat="1" x14ac:dyDescent="0.25">
      <c r="C258" s="86"/>
      <c r="D258" s="86"/>
    </row>
    <row r="259" spans="3:4" s="81" customFormat="1" x14ac:dyDescent="0.25">
      <c r="C259" s="86"/>
      <c r="D259" s="86"/>
    </row>
    <row r="260" spans="3:4" s="81" customFormat="1" x14ac:dyDescent="0.25">
      <c r="C260" s="86"/>
      <c r="D260" s="86"/>
    </row>
    <row r="261" spans="3:4" s="81" customFormat="1" x14ac:dyDescent="0.25">
      <c r="C261" s="86"/>
      <c r="D261" s="86"/>
    </row>
    <row r="262" spans="3:4" s="81" customFormat="1" x14ac:dyDescent="0.25">
      <c r="C262" s="86"/>
      <c r="D262" s="86"/>
    </row>
    <row r="263" spans="3:4" s="81" customFormat="1" x14ac:dyDescent="0.25">
      <c r="C263" s="86"/>
      <c r="D263" s="86"/>
    </row>
    <row r="264" spans="3:4" s="81" customFormat="1" x14ac:dyDescent="0.25">
      <c r="C264" s="86"/>
      <c r="D264" s="86"/>
    </row>
    <row r="265" spans="3:4" s="81" customFormat="1" x14ac:dyDescent="0.25">
      <c r="C265" s="86"/>
      <c r="D265" s="86"/>
    </row>
    <row r="266" spans="3:4" s="81" customFormat="1" x14ac:dyDescent="0.25">
      <c r="C266" s="86"/>
      <c r="D266" s="86"/>
    </row>
    <row r="267" spans="3:4" s="81" customFormat="1" x14ac:dyDescent="0.25">
      <c r="C267" s="86"/>
      <c r="D267" s="86"/>
    </row>
    <row r="268" spans="3:4" s="81" customFormat="1" x14ac:dyDescent="0.25">
      <c r="C268" s="86"/>
      <c r="D268" s="86"/>
    </row>
    <row r="269" spans="3:4" s="81" customFormat="1" x14ac:dyDescent="0.25">
      <c r="C269" s="86"/>
      <c r="D269" s="86"/>
    </row>
    <row r="270" spans="3:4" s="81" customFormat="1" x14ac:dyDescent="0.25">
      <c r="C270" s="86"/>
      <c r="D270" s="86"/>
    </row>
    <row r="271" spans="3:4" s="81" customFormat="1" x14ac:dyDescent="0.25">
      <c r="C271" s="86"/>
      <c r="D271" s="86"/>
    </row>
    <row r="272" spans="3:4" s="81" customFormat="1" x14ac:dyDescent="0.25">
      <c r="C272" s="86"/>
      <c r="D272" s="86"/>
    </row>
    <row r="273" spans="3:4" s="81" customFormat="1" x14ac:dyDescent="0.25">
      <c r="C273" s="86"/>
      <c r="D273" s="86"/>
    </row>
    <row r="274" spans="3:4" s="81" customFormat="1" x14ac:dyDescent="0.25">
      <c r="C274" s="86"/>
      <c r="D274" s="86"/>
    </row>
    <row r="275" spans="3:4" s="81" customFormat="1" x14ac:dyDescent="0.25">
      <c r="C275" s="86"/>
      <c r="D275" s="86"/>
    </row>
    <row r="276" spans="3:4" s="81" customFormat="1" x14ac:dyDescent="0.25">
      <c r="C276" s="86"/>
      <c r="D276" s="86"/>
    </row>
    <row r="277" spans="3:4" s="81" customFormat="1" x14ac:dyDescent="0.25">
      <c r="C277" s="86"/>
      <c r="D277" s="86"/>
    </row>
    <row r="278" spans="3:4" s="81" customFormat="1" x14ac:dyDescent="0.25">
      <c r="C278" s="86"/>
      <c r="D278" s="86"/>
    </row>
    <row r="279" spans="3:4" s="81" customFormat="1" x14ac:dyDescent="0.25">
      <c r="C279" s="86"/>
      <c r="D279" s="86"/>
    </row>
    <row r="280" spans="3:4" s="81" customFormat="1" x14ac:dyDescent="0.25">
      <c r="C280" s="86"/>
      <c r="D280" s="86"/>
    </row>
    <row r="281" spans="3:4" s="81" customFormat="1" x14ac:dyDescent="0.25">
      <c r="C281" s="86"/>
      <c r="D281" s="86"/>
    </row>
    <row r="282" spans="3:4" s="81" customFormat="1" x14ac:dyDescent="0.25">
      <c r="C282" s="86"/>
      <c r="D282" s="86"/>
    </row>
    <row r="283" spans="3:4" s="81" customFormat="1" x14ac:dyDescent="0.25">
      <c r="C283" s="86"/>
      <c r="D283" s="86"/>
    </row>
    <row r="284" spans="3:4" s="81" customFormat="1" x14ac:dyDescent="0.25">
      <c r="C284" s="86"/>
      <c r="D284" s="86"/>
    </row>
    <row r="285" spans="3:4" s="81" customFormat="1" x14ac:dyDescent="0.25">
      <c r="C285" s="86"/>
      <c r="D285" s="86"/>
    </row>
    <row r="286" spans="3:4" s="81" customFormat="1" x14ac:dyDescent="0.25">
      <c r="C286" s="86"/>
      <c r="D286" s="86"/>
    </row>
    <row r="287" spans="3:4" s="81" customFormat="1" x14ac:dyDescent="0.25">
      <c r="C287" s="86"/>
      <c r="D287" s="86"/>
    </row>
    <row r="288" spans="3:4" s="81" customFormat="1" x14ac:dyDescent="0.25">
      <c r="C288" s="86"/>
      <c r="D288" s="86"/>
    </row>
    <row r="289" spans="3:4" s="81" customFormat="1" x14ac:dyDescent="0.25">
      <c r="C289" s="86"/>
      <c r="D289" s="86"/>
    </row>
    <row r="290" spans="3:4" s="81" customFormat="1" x14ac:dyDescent="0.25">
      <c r="C290" s="86"/>
      <c r="D290" s="86"/>
    </row>
    <row r="291" spans="3:4" s="81" customFormat="1" x14ac:dyDescent="0.25">
      <c r="C291" s="86"/>
      <c r="D291" s="86"/>
    </row>
    <row r="292" spans="3:4" s="81" customFormat="1" x14ac:dyDescent="0.25">
      <c r="C292" s="86"/>
      <c r="D292" s="86"/>
    </row>
    <row r="293" spans="3:4" s="81" customFormat="1" x14ac:dyDescent="0.25">
      <c r="C293" s="86"/>
      <c r="D293" s="86"/>
    </row>
    <row r="294" spans="3:4" s="81" customFormat="1" x14ac:dyDescent="0.25">
      <c r="C294" s="86"/>
      <c r="D294" s="86"/>
    </row>
    <row r="295" spans="3:4" s="81" customFormat="1" x14ac:dyDescent="0.25">
      <c r="C295" s="86"/>
      <c r="D295" s="86"/>
    </row>
    <row r="296" spans="3:4" s="81" customFormat="1" x14ac:dyDescent="0.25">
      <c r="C296" s="86"/>
      <c r="D296" s="86"/>
    </row>
    <row r="297" spans="3:4" s="81" customFormat="1" x14ac:dyDescent="0.25">
      <c r="C297" s="86"/>
      <c r="D297" s="86"/>
    </row>
    <row r="298" spans="3:4" s="81" customFormat="1" x14ac:dyDescent="0.25">
      <c r="C298" s="86"/>
      <c r="D298" s="86"/>
    </row>
    <row r="299" spans="3:4" s="81" customFormat="1" x14ac:dyDescent="0.25">
      <c r="C299" s="86"/>
      <c r="D299" s="86"/>
    </row>
    <row r="300" spans="3:4" s="81" customFormat="1" x14ac:dyDescent="0.25">
      <c r="C300" s="86"/>
      <c r="D300" s="86"/>
    </row>
    <row r="301" spans="3:4" s="81" customFormat="1" x14ac:dyDescent="0.25">
      <c r="C301" s="86"/>
      <c r="D301" s="86"/>
    </row>
    <row r="302" spans="3:4" s="81" customFormat="1" x14ac:dyDescent="0.25">
      <c r="C302" s="86"/>
      <c r="D302" s="86"/>
    </row>
    <row r="303" spans="3:4" s="81" customFormat="1" x14ac:dyDescent="0.25">
      <c r="C303" s="86"/>
      <c r="D303" s="86"/>
    </row>
    <row r="304" spans="3:4" s="81" customFormat="1" x14ac:dyDescent="0.25">
      <c r="C304" s="86"/>
      <c r="D304" s="86"/>
    </row>
    <row r="305" spans="3:4" s="81" customFormat="1" x14ac:dyDescent="0.25">
      <c r="C305" s="86"/>
      <c r="D305" s="86"/>
    </row>
    <row r="306" spans="3:4" s="81" customFormat="1" x14ac:dyDescent="0.25">
      <c r="C306" s="86"/>
      <c r="D306" s="86"/>
    </row>
    <row r="307" spans="3:4" s="81" customFormat="1" x14ac:dyDescent="0.25">
      <c r="C307" s="86"/>
      <c r="D307" s="86"/>
    </row>
    <row r="308" spans="3:4" s="81" customFormat="1" x14ac:dyDescent="0.25">
      <c r="C308" s="86"/>
      <c r="D308" s="86"/>
    </row>
    <row r="309" spans="3:4" s="81" customFormat="1" x14ac:dyDescent="0.25">
      <c r="C309" s="86"/>
      <c r="D309" s="86"/>
    </row>
    <row r="310" spans="3:4" s="81" customFormat="1" x14ac:dyDescent="0.25">
      <c r="C310" s="86"/>
      <c r="D310" s="86"/>
    </row>
    <row r="311" spans="3:4" s="81" customFormat="1" x14ac:dyDescent="0.25">
      <c r="C311" s="86"/>
      <c r="D311" s="86"/>
    </row>
    <row r="312" spans="3:4" s="81" customFormat="1" x14ac:dyDescent="0.25">
      <c r="C312" s="86"/>
      <c r="D312" s="86"/>
    </row>
    <row r="313" spans="3:4" s="81" customFormat="1" x14ac:dyDescent="0.25">
      <c r="C313" s="86"/>
      <c r="D313" s="86"/>
    </row>
    <row r="314" spans="3:4" s="81" customFormat="1" x14ac:dyDescent="0.25">
      <c r="C314" s="86"/>
      <c r="D314" s="86"/>
    </row>
    <row r="315" spans="3:4" s="81" customFormat="1" x14ac:dyDescent="0.25">
      <c r="C315" s="86"/>
      <c r="D315" s="86"/>
    </row>
    <row r="316" spans="3:4" s="81" customFormat="1" x14ac:dyDescent="0.25">
      <c r="C316" s="86"/>
      <c r="D316" s="86"/>
    </row>
    <row r="317" spans="3:4" s="81" customFormat="1" x14ac:dyDescent="0.25">
      <c r="C317" s="86"/>
      <c r="D317" s="86"/>
    </row>
    <row r="318" spans="3:4" s="81" customFormat="1" x14ac:dyDescent="0.25">
      <c r="C318" s="86"/>
      <c r="D318" s="86"/>
    </row>
    <row r="319" spans="3:4" s="81" customFormat="1" x14ac:dyDescent="0.25">
      <c r="C319" s="86"/>
      <c r="D319" s="86"/>
    </row>
    <row r="320" spans="3:4" s="81" customFormat="1" x14ac:dyDescent="0.25">
      <c r="C320" s="86"/>
      <c r="D320" s="86"/>
    </row>
    <row r="321" spans="3:11" s="81" customFormat="1" x14ac:dyDescent="0.25">
      <c r="C321" s="86"/>
      <c r="D321" s="86"/>
    </row>
    <row r="322" spans="3:11" s="81" customFormat="1" x14ac:dyDescent="0.25">
      <c r="C322" s="86"/>
      <c r="D322" s="86"/>
    </row>
    <row r="323" spans="3:11" s="81" customFormat="1" x14ac:dyDescent="0.25">
      <c r="C323" s="86"/>
      <c r="D323" s="86"/>
    </row>
    <row r="324" spans="3:11" s="81" customFormat="1" x14ac:dyDescent="0.25">
      <c r="C324" s="86"/>
      <c r="D324" s="86"/>
    </row>
    <row r="325" spans="3:11" s="81" customFormat="1" x14ac:dyDescent="0.25">
      <c r="C325" s="86"/>
      <c r="D325" s="86"/>
    </row>
    <row r="326" spans="3:11" s="81" customFormat="1" x14ac:dyDescent="0.25">
      <c r="C326" s="86"/>
      <c r="D326" s="86"/>
    </row>
    <row r="327" spans="3:11" x14ac:dyDescent="0.25">
      <c r="I327" s="81"/>
      <c r="J327" s="81"/>
      <c r="K327" s="81"/>
    </row>
    <row r="328" spans="3:11" x14ac:dyDescent="0.25">
      <c r="I328" s="81"/>
      <c r="J328" s="81"/>
      <c r="K328" s="81"/>
    </row>
    <row r="329" spans="3:11" x14ac:dyDescent="0.25">
      <c r="I329" s="81"/>
      <c r="J329" s="81"/>
      <c r="K329" s="81"/>
    </row>
    <row r="330" spans="3:11" x14ac:dyDescent="0.25">
      <c r="I330" s="81"/>
      <c r="J330" s="81"/>
      <c r="K330" s="81"/>
    </row>
    <row r="331" spans="3:11" x14ac:dyDescent="0.25">
      <c r="I331" s="81"/>
      <c r="J331" s="81"/>
      <c r="K331" s="81"/>
    </row>
    <row r="332" spans="3:11" x14ac:dyDescent="0.25">
      <c r="I332" s="81"/>
      <c r="J332" s="81"/>
      <c r="K332" s="81"/>
    </row>
    <row r="333" spans="3:11" x14ac:dyDescent="0.25">
      <c r="I333" s="81"/>
      <c r="J333" s="81"/>
      <c r="K333" s="81"/>
    </row>
    <row r="334" spans="3:11" x14ac:dyDescent="0.25">
      <c r="I334" s="81"/>
      <c r="J334" s="81"/>
      <c r="K334" s="81"/>
    </row>
    <row r="335" spans="3:11" x14ac:dyDescent="0.25">
      <c r="I335" s="81"/>
      <c r="J335" s="81"/>
      <c r="K335" s="81"/>
    </row>
    <row r="336" spans="3:11" x14ac:dyDescent="0.25">
      <c r="I336" s="81"/>
      <c r="J336" s="81"/>
      <c r="K336" s="81"/>
    </row>
    <row r="337" spans="9:11" x14ac:dyDescent="0.25">
      <c r="I337" s="81"/>
      <c r="J337" s="81"/>
      <c r="K337" s="81"/>
    </row>
    <row r="338" spans="9:11" x14ac:dyDescent="0.25">
      <c r="I338" s="81"/>
      <c r="J338" s="81"/>
      <c r="K338" s="81"/>
    </row>
    <row r="339" spans="9:11" x14ac:dyDescent="0.25">
      <c r="I339" s="81"/>
      <c r="J339" s="81"/>
      <c r="K339" s="81"/>
    </row>
    <row r="340" spans="9:11" x14ac:dyDescent="0.25">
      <c r="I340" s="81"/>
      <c r="J340" s="81"/>
      <c r="K340" s="81"/>
    </row>
    <row r="341" spans="9:11" x14ac:dyDescent="0.25">
      <c r="I341" s="81"/>
      <c r="J341" s="81"/>
      <c r="K341" s="81"/>
    </row>
    <row r="342" spans="9:11" x14ac:dyDescent="0.25">
      <c r="I342" s="81"/>
      <c r="J342" s="81"/>
      <c r="K342" s="81"/>
    </row>
    <row r="343" spans="9:11" x14ac:dyDescent="0.25">
      <c r="I343" s="81"/>
      <c r="J343" s="81"/>
      <c r="K343" s="81"/>
    </row>
    <row r="344" spans="9:11" x14ac:dyDescent="0.25">
      <c r="I344" s="81"/>
      <c r="J344" s="81"/>
      <c r="K344" s="81"/>
    </row>
    <row r="345" spans="9:11" x14ac:dyDescent="0.25">
      <c r="I345" s="81"/>
      <c r="J345" s="81"/>
      <c r="K345" s="81"/>
    </row>
    <row r="346" spans="9:11" x14ac:dyDescent="0.25">
      <c r="I346" s="81"/>
      <c r="J346" s="81"/>
      <c r="K346" s="81"/>
    </row>
    <row r="347" spans="9:11" x14ac:dyDescent="0.25">
      <c r="I347" s="81"/>
      <c r="J347" s="81"/>
      <c r="K347" s="81"/>
    </row>
    <row r="348" spans="9:11" x14ac:dyDescent="0.25">
      <c r="I348" s="81"/>
      <c r="J348" s="81"/>
      <c r="K348" s="81"/>
    </row>
    <row r="349" spans="9:11" x14ac:dyDescent="0.25">
      <c r="I349" s="81"/>
      <c r="J349" s="81"/>
      <c r="K349" s="81"/>
    </row>
    <row r="350" spans="9:11" x14ac:dyDescent="0.25">
      <c r="I350" s="81"/>
      <c r="J350" s="81"/>
      <c r="K350" s="81"/>
    </row>
    <row r="351" spans="9:11" x14ac:dyDescent="0.25">
      <c r="I351" s="81"/>
      <c r="J351" s="81"/>
      <c r="K351" s="81"/>
    </row>
    <row r="352" spans="9:11" x14ac:dyDescent="0.25">
      <c r="I352" s="81"/>
      <c r="J352" s="81"/>
      <c r="K352" s="81"/>
    </row>
    <row r="353" spans="9:11" x14ac:dyDescent="0.25">
      <c r="I353" s="81"/>
      <c r="J353" s="81"/>
      <c r="K353" s="81"/>
    </row>
    <row r="354" spans="9:11" x14ac:dyDescent="0.25">
      <c r="I354" s="81"/>
      <c r="J354" s="81"/>
      <c r="K354" s="81"/>
    </row>
    <row r="355" spans="9:11" x14ac:dyDescent="0.25">
      <c r="I355" s="81"/>
      <c r="J355" s="81"/>
      <c r="K355" s="81"/>
    </row>
    <row r="356" spans="9:11" x14ac:dyDescent="0.25">
      <c r="I356" s="81"/>
      <c r="J356" s="81"/>
      <c r="K356" s="81"/>
    </row>
    <row r="357" spans="9:11" x14ac:dyDescent="0.25">
      <c r="I357" s="81"/>
      <c r="J357" s="81"/>
      <c r="K357" s="81"/>
    </row>
    <row r="358" spans="9:11" x14ac:dyDescent="0.25">
      <c r="I358" s="81"/>
      <c r="J358" s="81"/>
      <c r="K358" s="81"/>
    </row>
    <row r="359" spans="9:11" x14ac:dyDescent="0.25">
      <c r="I359" s="81"/>
      <c r="J359" s="81"/>
      <c r="K359" s="81"/>
    </row>
    <row r="360" spans="9:11" x14ac:dyDescent="0.25">
      <c r="I360" s="81"/>
      <c r="J360" s="81"/>
      <c r="K360" s="81"/>
    </row>
    <row r="361" spans="9:11" x14ac:dyDescent="0.25">
      <c r="I361" s="81"/>
      <c r="J361" s="81"/>
      <c r="K361" s="81"/>
    </row>
    <row r="362" spans="9:11" x14ac:dyDescent="0.25">
      <c r="I362" s="81"/>
      <c r="J362" s="81"/>
      <c r="K362" s="81"/>
    </row>
    <row r="363" spans="9:11" x14ac:dyDescent="0.25">
      <c r="I363" s="81"/>
      <c r="J363" s="81"/>
      <c r="K363" s="81"/>
    </row>
    <row r="364" spans="9:11" x14ac:dyDescent="0.25">
      <c r="I364" s="81"/>
      <c r="J364" s="81"/>
      <c r="K364" s="81"/>
    </row>
    <row r="365" spans="9:11" x14ac:dyDescent="0.25">
      <c r="I365" s="81"/>
      <c r="J365" s="81"/>
      <c r="K365" s="81"/>
    </row>
    <row r="366" spans="9:11" x14ac:dyDescent="0.25">
      <c r="I366" s="81"/>
      <c r="J366" s="81"/>
      <c r="K366" s="81"/>
    </row>
    <row r="367" spans="9:11" x14ac:dyDescent="0.25">
      <c r="I367" s="81"/>
      <c r="J367" s="81"/>
      <c r="K367" s="81"/>
    </row>
    <row r="368" spans="9:11" x14ac:dyDescent="0.25">
      <c r="I368" s="81"/>
      <c r="J368" s="81"/>
      <c r="K368" s="81"/>
    </row>
    <row r="369" spans="9:11" x14ac:dyDescent="0.25">
      <c r="I369" s="81"/>
      <c r="J369" s="81"/>
      <c r="K369" s="81"/>
    </row>
    <row r="370" spans="9:11" x14ac:dyDescent="0.25">
      <c r="I370" s="81"/>
      <c r="J370" s="81"/>
      <c r="K370" s="81"/>
    </row>
    <row r="371" spans="9:11" x14ac:dyDescent="0.25">
      <c r="I371" s="81"/>
      <c r="J371" s="81"/>
      <c r="K371" s="81"/>
    </row>
    <row r="372" spans="9:11" x14ac:dyDescent="0.25">
      <c r="I372" s="81"/>
      <c r="J372" s="81"/>
      <c r="K372" s="81"/>
    </row>
    <row r="373" spans="9:11" x14ac:dyDescent="0.25">
      <c r="I373" s="81"/>
      <c r="J373" s="81"/>
      <c r="K373" s="81"/>
    </row>
    <row r="374" spans="9:11" x14ac:dyDescent="0.25">
      <c r="I374" s="81"/>
      <c r="J374" s="81"/>
      <c r="K374" s="81"/>
    </row>
    <row r="375" spans="9:11" x14ac:dyDescent="0.25">
      <c r="I375" s="81"/>
      <c r="J375" s="81"/>
      <c r="K375" s="81"/>
    </row>
    <row r="376" spans="9:11" x14ac:dyDescent="0.25">
      <c r="I376" s="81"/>
      <c r="J376" s="81"/>
      <c r="K376" s="81"/>
    </row>
    <row r="377" spans="9:11" x14ac:dyDescent="0.25">
      <c r="I377" s="81"/>
      <c r="J377" s="81"/>
      <c r="K377" s="81"/>
    </row>
    <row r="378" spans="9:11" x14ac:dyDescent="0.25">
      <c r="I378" s="81"/>
      <c r="J378" s="81"/>
      <c r="K378" s="81"/>
    </row>
    <row r="379" spans="9:11" x14ac:dyDescent="0.25">
      <c r="I379" s="81"/>
      <c r="J379" s="81"/>
      <c r="K379" s="81"/>
    </row>
    <row r="380" spans="9:11" x14ac:dyDescent="0.25">
      <c r="I380" s="81"/>
      <c r="J380" s="81"/>
      <c r="K380" s="81"/>
    </row>
    <row r="381" spans="9:11" x14ac:dyDescent="0.25">
      <c r="I381" s="81"/>
      <c r="J381" s="81"/>
      <c r="K381" s="81"/>
    </row>
    <row r="382" spans="9:11" x14ac:dyDescent="0.25">
      <c r="I382" s="81"/>
      <c r="J382" s="81"/>
      <c r="K382" s="81"/>
    </row>
    <row r="383" spans="9:11" x14ac:dyDescent="0.25">
      <c r="I383" s="81"/>
      <c r="J383" s="81"/>
      <c r="K383" s="81"/>
    </row>
    <row r="384" spans="9:11" x14ac:dyDescent="0.25">
      <c r="I384" s="81"/>
      <c r="J384" s="81"/>
      <c r="K384" s="81"/>
    </row>
    <row r="385" spans="9:11" x14ac:dyDescent="0.25">
      <c r="I385" s="81"/>
      <c r="J385" s="81"/>
      <c r="K385" s="81"/>
    </row>
    <row r="386" spans="9:11" x14ac:dyDescent="0.25">
      <c r="I386" s="81"/>
      <c r="J386" s="81"/>
      <c r="K386" s="81"/>
    </row>
    <row r="387" spans="9:11" x14ac:dyDescent="0.25">
      <c r="I387" s="81"/>
      <c r="J387" s="81"/>
      <c r="K387" s="81"/>
    </row>
    <row r="388" spans="9:11" x14ac:dyDescent="0.25">
      <c r="I388" s="81"/>
      <c r="J388" s="81"/>
      <c r="K388" s="81"/>
    </row>
    <row r="389" spans="9:11" x14ac:dyDescent="0.25">
      <c r="I389" s="81"/>
      <c r="J389" s="81"/>
      <c r="K389" s="81"/>
    </row>
    <row r="390" spans="9:11" x14ac:dyDescent="0.25">
      <c r="I390" s="81"/>
      <c r="J390" s="81"/>
      <c r="K390" s="81"/>
    </row>
    <row r="391" spans="9:11" x14ac:dyDescent="0.25">
      <c r="I391" s="81"/>
      <c r="J391" s="81"/>
      <c r="K391" s="81"/>
    </row>
    <row r="392" spans="9:11" x14ac:dyDescent="0.25">
      <c r="I392" s="81"/>
      <c r="J392" s="81"/>
      <c r="K392" s="81"/>
    </row>
    <row r="393" spans="9:11" x14ac:dyDescent="0.25">
      <c r="I393" s="81"/>
      <c r="J393" s="81"/>
      <c r="K393" s="81"/>
    </row>
    <row r="394" spans="9:11" x14ac:dyDescent="0.25">
      <c r="I394" s="81"/>
      <c r="J394" s="81"/>
      <c r="K394" s="81"/>
    </row>
    <row r="395" spans="9:11" x14ac:dyDescent="0.25">
      <c r="I395" s="81"/>
      <c r="J395" s="81"/>
      <c r="K395" s="81"/>
    </row>
    <row r="396" spans="9:11" x14ac:dyDescent="0.25">
      <c r="I396" s="81"/>
      <c r="J396" s="81"/>
      <c r="K396" s="81"/>
    </row>
    <row r="397" spans="9:11" x14ac:dyDescent="0.25">
      <c r="I397" s="81"/>
      <c r="J397" s="81"/>
      <c r="K397" s="81"/>
    </row>
    <row r="398" spans="9:11" x14ac:dyDescent="0.25">
      <c r="I398" s="81"/>
      <c r="J398" s="81"/>
      <c r="K398" s="81"/>
    </row>
    <row r="399" spans="9:11" x14ac:dyDescent="0.25">
      <c r="I399" s="81"/>
      <c r="J399" s="81"/>
      <c r="K399" s="81"/>
    </row>
    <row r="400" spans="9:11" x14ac:dyDescent="0.25">
      <c r="I400" s="81"/>
      <c r="J400" s="81"/>
      <c r="K400" s="81"/>
    </row>
    <row r="401" spans="9:11" x14ac:dyDescent="0.25">
      <c r="I401" s="81"/>
      <c r="J401" s="81"/>
      <c r="K401" s="81"/>
    </row>
    <row r="402" spans="9:11" x14ac:dyDescent="0.25">
      <c r="I402" s="81"/>
      <c r="J402" s="81"/>
      <c r="K402" s="81"/>
    </row>
    <row r="403" spans="9:11" x14ac:dyDescent="0.25">
      <c r="I403" s="81"/>
      <c r="J403" s="81"/>
      <c r="K403" s="81"/>
    </row>
    <row r="404" spans="9:11" x14ac:dyDescent="0.25">
      <c r="I404" s="81"/>
      <c r="J404" s="81"/>
      <c r="K404" s="81"/>
    </row>
    <row r="405" spans="9:11" x14ac:dyDescent="0.25">
      <c r="I405" s="81"/>
      <c r="J405" s="81"/>
      <c r="K405" s="81"/>
    </row>
    <row r="406" spans="9:11" x14ac:dyDescent="0.25">
      <c r="I406" s="81"/>
      <c r="J406" s="81"/>
      <c r="K406" s="81"/>
    </row>
    <row r="407" spans="9:11" x14ac:dyDescent="0.25">
      <c r="I407" s="81"/>
      <c r="J407" s="81"/>
      <c r="K407" s="81"/>
    </row>
    <row r="408" spans="9:11" x14ac:dyDescent="0.25">
      <c r="I408" s="81"/>
      <c r="J408" s="81"/>
      <c r="K408" s="81"/>
    </row>
    <row r="409" spans="9:11" x14ac:dyDescent="0.25">
      <c r="I409" s="81"/>
      <c r="J409" s="81"/>
      <c r="K409" s="81"/>
    </row>
    <row r="410" spans="9:11" x14ac:dyDescent="0.25">
      <c r="I410" s="81"/>
      <c r="J410" s="81"/>
      <c r="K410" s="81"/>
    </row>
    <row r="411" spans="9:11" x14ac:dyDescent="0.25">
      <c r="I411" s="81"/>
      <c r="J411" s="81"/>
      <c r="K411" s="81"/>
    </row>
    <row r="412" spans="9:11" x14ac:dyDescent="0.25">
      <c r="I412" s="81"/>
      <c r="J412" s="81"/>
      <c r="K412" s="81"/>
    </row>
    <row r="413" spans="9:11" x14ac:dyDescent="0.25">
      <c r="I413" s="81"/>
      <c r="J413" s="81"/>
      <c r="K413" s="81"/>
    </row>
    <row r="414" spans="9:11" x14ac:dyDescent="0.25">
      <c r="I414" s="81"/>
      <c r="J414" s="81"/>
      <c r="K414" s="81"/>
    </row>
    <row r="415" spans="9:11" x14ac:dyDescent="0.25">
      <c r="I415" s="81"/>
      <c r="J415" s="81"/>
      <c r="K415" s="81"/>
    </row>
    <row r="416" spans="9:11" x14ac:dyDescent="0.25">
      <c r="I416" s="81"/>
      <c r="J416" s="81"/>
      <c r="K416" s="81"/>
    </row>
    <row r="417" spans="9:11" x14ac:dyDescent="0.25">
      <c r="I417" s="81"/>
      <c r="J417" s="81"/>
      <c r="K417" s="81"/>
    </row>
    <row r="418" spans="9:11" x14ac:dyDescent="0.25">
      <c r="I418" s="81"/>
      <c r="J418" s="81"/>
      <c r="K418" s="81"/>
    </row>
    <row r="419" spans="9:11" x14ac:dyDescent="0.25">
      <c r="I419" s="81"/>
      <c r="J419" s="81"/>
      <c r="K419" s="81"/>
    </row>
    <row r="420" spans="9:11" x14ac:dyDescent="0.25">
      <c r="I420" s="81"/>
      <c r="J420" s="81"/>
      <c r="K420" s="81"/>
    </row>
    <row r="421" spans="9:11" x14ac:dyDescent="0.25">
      <c r="I421" s="81"/>
      <c r="J421" s="81"/>
      <c r="K421" s="81"/>
    </row>
    <row r="422" spans="9:11" x14ac:dyDescent="0.25">
      <c r="I422" s="81"/>
      <c r="J422" s="81"/>
      <c r="K422" s="81"/>
    </row>
    <row r="423" spans="9:11" x14ac:dyDescent="0.25">
      <c r="I423" s="81"/>
      <c r="J423" s="81"/>
      <c r="K423" s="81"/>
    </row>
    <row r="424" spans="9:11" x14ac:dyDescent="0.25">
      <c r="I424" s="81"/>
      <c r="J424" s="81"/>
      <c r="K424" s="81"/>
    </row>
    <row r="425" spans="9:11" x14ac:dyDescent="0.25">
      <c r="I425" s="81"/>
      <c r="J425" s="81"/>
      <c r="K425" s="81"/>
    </row>
    <row r="426" spans="9:11" x14ac:dyDescent="0.25">
      <c r="I426" s="81"/>
      <c r="J426" s="81"/>
      <c r="K426" s="81"/>
    </row>
    <row r="427" spans="9:11" x14ac:dyDescent="0.25">
      <c r="I427" s="81"/>
      <c r="J427" s="81"/>
      <c r="K427" s="81"/>
    </row>
    <row r="428" spans="9:11" x14ac:dyDescent="0.25">
      <c r="I428" s="81"/>
      <c r="J428" s="81"/>
      <c r="K428" s="81"/>
    </row>
    <row r="429" spans="9:11" x14ac:dyDescent="0.25">
      <c r="I429" s="81"/>
      <c r="J429" s="81"/>
      <c r="K429" s="81"/>
    </row>
    <row r="430" spans="9:11" x14ac:dyDescent="0.25">
      <c r="I430" s="81"/>
      <c r="J430" s="81"/>
      <c r="K430" s="81"/>
    </row>
    <row r="431" spans="9:11" x14ac:dyDescent="0.25">
      <c r="I431" s="81"/>
      <c r="J431" s="81"/>
      <c r="K431" s="81"/>
    </row>
    <row r="432" spans="9:11" x14ac:dyDescent="0.25">
      <c r="I432" s="81"/>
      <c r="J432" s="81"/>
      <c r="K432" s="81"/>
    </row>
    <row r="433" spans="9:11" x14ac:dyDescent="0.25">
      <c r="I433" s="81"/>
      <c r="J433" s="81"/>
      <c r="K433" s="81"/>
    </row>
    <row r="434" spans="9:11" x14ac:dyDescent="0.25">
      <c r="I434" s="81"/>
      <c r="J434" s="81"/>
      <c r="K434" s="81"/>
    </row>
    <row r="435" spans="9:11" x14ac:dyDescent="0.25">
      <c r="I435" s="81"/>
      <c r="J435" s="81"/>
      <c r="K435" s="81"/>
    </row>
    <row r="436" spans="9:11" x14ac:dyDescent="0.25">
      <c r="I436" s="81"/>
      <c r="J436" s="81"/>
      <c r="K436" s="81"/>
    </row>
    <row r="437" spans="9:11" x14ac:dyDescent="0.25">
      <c r="I437" s="81"/>
      <c r="J437" s="81"/>
      <c r="K437" s="81"/>
    </row>
    <row r="438" spans="9:11" x14ac:dyDescent="0.25">
      <c r="I438" s="81"/>
      <c r="J438" s="81"/>
      <c r="K438" s="81"/>
    </row>
    <row r="439" spans="9:11" x14ac:dyDescent="0.25">
      <c r="I439" s="81"/>
      <c r="J439" s="81"/>
      <c r="K439" s="81"/>
    </row>
    <row r="440" spans="9:11" x14ac:dyDescent="0.25">
      <c r="I440" s="81"/>
      <c r="J440" s="81"/>
      <c r="K440" s="81"/>
    </row>
    <row r="441" spans="9:11" x14ac:dyDescent="0.25">
      <c r="I441" s="81"/>
      <c r="J441" s="81"/>
      <c r="K441" s="81"/>
    </row>
    <row r="442" spans="9:11" x14ac:dyDescent="0.25">
      <c r="I442" s="81"/>
      <c r="J442" s="81"/>
      <c r="K442" s="81"/>
    </row>
    <row r="443" spans="9:11" x14ac:dyDescent="0.25">
      <c r="I443" s="81"/>
      <c r="J443" s="81"/>
      <c r="K443" s="81"/>
    </row>
    <row r="444" spans="9:11" x14ac:dyDescent="0.25">
      <c r="I444" s="81"/>
      <c r="J444" s="81"/>
      <c r="K444" s="81"/>
    </row>
    <row r="445" spans="9:11" x14ac:dyDescent="0.25">
      <c r="I445" s="81"/>
      <c r="J445" s="81"/>
      <c r="K445" s="81"/>
    </row>
  </sheetData>
  <sheetProtection algorithmName="SHA-512" hashValue="A6e2rMc6vk6xoD5spN9G+SwTXlu6Tji4gAqcZtCgSGy0cK8U6pYOrWoFZaGC5sExrHs2kishTs00tLA6EQH2kg==" saltValue="xyGtzmUlHenm/3KHr8rbHA==" spinCount="100000" sheet="1" selectLockedCells="1"/>
  <mergeCells count="12">
    <mergeCell ref="A54:C54"/>
    <mergeCell ref="I1:K1"/>
    <mergeCell ref="A1:D5"/>
    <mergeCell ref="A52:E52"/>
    <mergeCell ref="A27:D27"/>
    <mergeCell ref="A28:D28"/>
    <mergeCell ref="A32:D32"/>
    <mergeCell ref="A36:D36"/>
    <mergeCell ref="A40:D40"/>
    <mergeCell ref="A44:D44"/>
    <mergeCell ref="A6:G6"/>
    <mergeCell ref="A7:G7"/>
  </mergeCells>
  <pageMargins left="0.51181102362204722" right="0.51181102362204722" top="0.78740157480314965" bottom="0.78740157480314965" header="0.31496062992125984" footer="0.31496062992125984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1848"/>
  <sheetViews>
    <sheetView showGridLines="0" zoomScale="85" zoomScaleNormal="85" workbookViewId="0">
      <pane ySplit="9" topLeftCell="A88" activePane="bottomLeft" state="frozen"/>
      <selection activeCell="N40" sqref="N40"/>
      <selection pane="bottomLeft" activeCell="C96" sqref="C96"/>
    </sheetView>
  </sheetViews>
  <sheetFormatPr defaultColWidth="8.85546875" defaultRowHeight="15" x14ac:dyDescent="0.25"/>
  <cols>
    <col min="1" max="1" width="76" customWidth="1"/>
    <col min="2" max="2" width="24.42578125" bestFit="1" customWidth="1"/>
    <col min="3" max="3" width="20" customWidth="1"/>
    <col min="4" max="4" width="20.42578125" bestFit="1" customWidth="1"/>
    <col min="5" max="5" width="14.85546875" bestFit="1" customWidth="1"/>
    <col min="6" max="6" width="6.5703125" hidden="1" customWidth="1"/>
    <col min="7" max="8" width="32.28515625" customWidth="1"/>
    <col min="9" max="9" width="4.140625" style="81" customWidth="1"/>
    <col min="10" max="10" width="26" customWidth="1"/>
    <col min="11" max="12" width="26.85546875" customWidth="1"/>
    <col min="13" max="13" width="19.140625" style="81" bestFit="1" customWidth="1"/>
    <col min="14" max="14" width="19.28515625" style="81" customWidth="1"/>
    <col min="15" max="110" width="9.140625" style="81"/>
  </cols>
  <sheetData>
    <row r="1" spans="1:13" ht="12" customHeight="1" thickBot="1" x14ac:dyDescent="0.3">
      <c r="A1" s="384" t="s">
        <v>257</v>
      </c>
      <c r="B1" s="384"/>
      <c r="C1" s="384"/>
      <c r="D1" s="384"/>
      <c r="E1" s="384"/>
      <c r="F1" s="384"/>
      <c r="G1" s="201"/>
      <c r="H1" s="201"/>
      <c r="J1" s="379" t="s">
        <v>250</v>
      </c>
      <c r="K1" s="380"/>
      <c r="L1" s="381"/>
    </row>
    <row r="2" spans="1:13" ht="12" customHeight="1" x14ac:dyDescent="0.25">
      <c r="A2" s="384"/>
      <c r="B2" s="384"/>
      <c r="C2" s="384"/>
      <c r="D2" s="384"/>
      <c r="E2" s="384"/>
      <c r="F2" s="384"/>
      <c r="G2" s="201"/>
      <c r="H2" s="201"/>
      <c r="J2" s="105"/>
      <c r="K2" s="31" t="s">
        <v>52</v>
      </c>
      <c r="L2" s="106" t="s">
        <v>51</v>
      </c>
    </row>
    <row r="3" spans="1:13" ht="12" customHeight="1" x14ac:dyDescent="0.25">
      <c r="A3" s="384"/>
      <c r="B3" s="384"/>
      <c r="C3" s="384"/>
      <c r="D3" s="384"/>
      <c r="E3" s="384"/>
      <c r="F3" s="384"/>
      <c r="G3" s="201"/>
      <c r="H3" s="201"/>
      <c r="J3" s="107" t="s">
        <v>251</v>
      </c>
      <c r="K3" s="108">
        <f>SUM($E$14:$E$24)</f>
        <v>0</v>
      </c>
      <c r="L3" s="109">
        <f>IF((K3&gt;50),50,K3)</f>
        <v>0</v>
      </c>
    </row>
    <row r="4" spans="1:13" ht="12" customHeight="1" x14ac:dyDescent="0.25">
      <c r="A4" s="384"/>
      <c r="B4" s="384"/>
      <c r="C4" s="384"/>
      <c r="D4" s="384"/>
      <c r="E4" s="384"/>
      <c r="F4" s="384"/>
      <c r="G4" s="201"/>
      <c r="H4" s="201"/>
      <c r="J4" s="107" t="s">
        <v>252</v>
      </c>
      <c r="K4" s="114">
        <f>SUM($E$31:$E$46)</f>
        <v>0</v>
      </c>
      <c r="L4" s="115">
        <f>IF((K4&gt;50),50,K4)</f>
        <v>0</v>
      </c>
      <c r="M4" s="81" t="s">
        <v>404</v>
      </c>
    </row>
    <row r="5" spans="1:13" ht="12" customHeight="1" x14ac:dyDescent="0.25">
      <c r="A5" s="384"/>
      <c r="B5" s="384"/>
      <c r="C5" s="384"/>
      <c r="D5" s="384"/>
      <c r="E5" s="384"/>
      <c r="F5" s="384"/>
      <c r="G5" s="201"/>
      <c r="H5" s="201"/>
      <c r="J5" s="107" t="s">
        <v>253</v>
      </c>
      <c r="K5" s="114">
        <f>SUM($E$54:$E$58,$E$61:$E$74,$E$76:$E$79,$E$81:$E$82,$E$84:$E$87)</f>
        <v>0</v>
      </c>
      <c r="L5" s="115">
        <f>IF(K5&gt;M5,M5,K5)</f>
        <v>0</v>
      </c>
      <c r="M5" s="81">
        <f>IF(OR(C54="Principal",C55="Principal",C56="Principal",C61="Principal"),100,50)</f>
        <v>50</v>
      </c>
    </row>
    <row r="6" spans="1:13" ht="12" customHeight="1" x14ac:dyDescent="0.25">
      <c r="A6" s="384"/>
      <c r="B6" s="384"/>
      <c r="C6" s="384"/>
      <c r="D6" s="384"/>
      <c r="E6" s="384"/>
      <c r="F6" s="384"/>
      <c r="G6" s="201"/>
      <c r="H6" s="201"/>
      <c r="J6" s="107" t="s">
        <v>254</v>
      </c>
      <c r="K6" s="114">
        <f>SUM($E$96:$E$97,$E$99:$E$102,$E$104:$E$106,$E$108:$E$109)</f>
        <v>0</v>
      </c>
      <c r="L6" s="115">
        <f>IF((K6&gt;15),15,K6)</f>
        <v>0</v>
      </c>
    </row>
    <row r="7" spans="1:13" ht="12" customHeight="1" x14ac:dyDescent="0.25">
      <c r="A7" s="384"/>
      <c r="B7" s="384"/>
      <c r="C7" s="384"/>
      <c r="D7" s="384"/>
      <c r="E7" s="384"/>
      <c r="F7" s="384"/>
      <c r="G7" s="201"/>
      <c r="H7" s="201"/>
      <c r="J7" s="107" t="s">
        <v>255</v>
      </c>
      <c r="K7" s="114">
        <f>SUM($E$118:$E$130,$E$132:$E$146,$E$148:$E$149,$E$151:$E$157,$E$160:$E$164,$E$166:$E$168)</f>
        <v>0</v>
      </c>
      <c r="L7" s="115">
        <f>IF((K7&gt;25),25,K7)</f>
        <v>0</v>
      </c>
    </row>
    <row r="8" spans="1:13" ht="12" customHeight="1" thickBot="1" x14ac:dyDescent="0.3">
      <c r="A8" s="384"/>
      <c r="B8" s="384"/>
      <c r="C8" s="384"/>
      <c r="D8" s="384"/>
      <c r="E8" s="384"/>
      <c r="F8" s="384"/>
      <c r="G8" s="201"/>
      <c r="H8" s="201"/>
      <c r="J8" s="110" t="s">
        <v>256</v>
      </c>
      <c r="K8" s="112">
        <f>SUM($E$174:$E$185)</f>
        <v>0</v>
      </c>
      <c r="L8" s="116">
        <f>IF((K8&gt;25),25,K8)</f>
        <v>0</v>
      </c>
    </row>
    <row r="9" spans="1:13" ht="12" customHeight="1" thickBot="1" x14ac:dyDescent="0.3">
      <c r="A9" s="384"/>
      <c r="B9" s="384"/>
      <c r="C9" s="384"/>
      <c r="D9" s="384"/>
      <c r="E9" s="384"/>
      <c r="F9" s="384"/>
      <c r="G9" s="201"/>
      <c r="H9" s="201"/>
      <c r="J9" s="111" t="s">
        <v>235</v>
      </c>
      <c r="K9" s="112">
        <f>SUM(K3:K8)</f>
        <v>0</v>
      </c>
      <c r="L9" s="116">
        <f>IF((SUM(L3:L8)&gt;100),100,SUM(L3:L8))</f>
        <v>0</v>
      </c>
    </row>
    <row r="10" spans="1:13" ht="54.75" customHeight="1" thickBot="1" x14ac:dyDescent="0.3">
      <c r="A10" s="344" t="s">
        <v>241</v>
      </c>
      <c r="B10" s="345"/>
      <c r="C10" s="345"/>
      <c r="D10" s="345"/>
      <c r="E10" s="345"/>
      <c r="F10" s="345"/>
      <c r="G10" s="345"/>
      <c r="H10" s="345"/>
      <c r="I10" s="82"/>
      <c r="J10" s="81"/>
      <c r="K10" s="81"/>
      <c r="L10" s="81"/>
    </row>
    <row r="11" spans="1:13" ht="18.75" customHeight="1" x14ac:dyDescent="0.25">
      <c r="A11" s="415" t="s">
        <v>246</v>
      </c>
      <c r="B11" s="416"/>
      <c r="C11" s="416"/>
      <c r="D11" s="416"/>
      <c r="E11" s="416"/>
      <c r="F11" s="255"/>
      <c r="G11" s="255"/>
      <c r="H11" s="61"/>
      <c r="J11" s="81"/>
      <c r="K11" s="81"/>
      <c r="L11" s="113"/>
    </row>
    <row r="12" spans="1:13" ht="18.75" customHeight="1" thickBot="1" x14ac:dyDescent="0.3">
      <c r="A12" s="387" t="s">
        <v>247</v>
      </c>
      <c r="B12" s="388"/>
      <c r="C12" s="388"/>
      <c r="D12" s="388"/>
      <c r="E12" s="388"/>
      <c r="F12" s="256"/>
      <c r="G12" s="256"/>
      <c r="H12" s="64"/>
      <c r="J12" s="81"/>
      <c r="K12" s="81"/>
      <c r="L12" s="81"/>
    </row>
    <row r="13" spans="1:13" ht="66" customHeight="1" thickBot="1" x14ac:dyDescent="0.3">
      <c r="A13" s="222" t="s">
        <v>0</v>
      </c>
      <c r="B13" s="252" t="s">
        <v>1</v>
      </c>
      <c r="C13" s="198" t="s">
        <v>87</v>
      </c>
      <c r="D13" s="198" t="s">
        <v>280</v>
      </c>
      <c r="E13" s="253" t="s">
        <v>89</v>
      </c>
      <c r="F13" s="254" t="s">
        <v>86</v>
      </c>
      <c r="G13" s="213" t="s">
        <v>399</v>
      </c>
      <c r="H13" s="213" t="s">
        <v>398</v>
      </c>
      <c r="I13" s="83"/>
      <c r="J13" s="81"/>
      <c r="K13" s="81"/>
      <c r="L13" s="81"/>
    </row>
    <row r="14" spans="1:13" x14ac:dyDescent="0.25">
      <c r="A14" s="2" t="s">
        <v>90</v>
      </c>
      <c r="B14" s="50" t="s">
        <v>31</v>
      </c>
      <c r="C14" s="195"/>
      <c r="D14" s="195"/>
      <c r="E14" s="149">
        <f>IF(D14&gt;0,C14*F14+D14*5,C14*F14)</f>
        <v>0</v>
      </c>
      <c r="F14" s="44">
        <v>20</v>
      </c>
      <c r="G14" s="284"/>
      <c r="H14" s="285"/>
      <c r="J14" s="81"/>
      <c r="K14" s="81"/>
      <c r="L14" s="81"/>
    </row>
    <row r="15" spans="1:13" x14ac:dyDescent="0.25">
      <c r="A15" s="3" t="s">
        <v>91</v>
      </c>
      <c r="B15" s="51" t="s">
        <v>33</v>
      </c>
      <c r="C15" s="126"/>
      <c r="D15" s="126"/>
      <c r="E15" s="150">
        <f t="shared" ref="E15:E24" si="0">IF(D15&gt;0,C15*F15+D15*5,C15*F15)</f>
        <v>0</v>
      </c>
      <c r="F15" s="38">
        <v>10</v>
      </c>
      <c r="G15" s="286"/>
      <c r="H15" s="287"/>
      <c r="J15" s="81"/>
      <c r="K15" s="81"/>
      <c r="L15" s="81"/>
    </row>
    <row r="16" spans="1:13" x14ac:dyDescent="0.25">
      <c r="A16" s="3" t="s">
        <v>92</v>
      </c>
      <c r="B16" s="51" t="s">
        <v>35</v>
      </c>
      <c r="C16" s="126"/>
      <c r="D16" s="126"/>
      <c r="E16" s="150">
        <f t="shared" si="0"/>
        <v>0</v>
      </c>
      <c r="F16" s="38">
        <v>15</v>
      </c>
      <c r="G16" s="286"/>
      <c r="H16" s="287"/>
      <c r="J16" s="81"/>
      <c r="K16" s="81"/>
      <c r="L16" s="81"/>
    </row>
    <row r="17" spans="1:12" x14ac:dyDescent="0.25">
      <c r="A17" s="3" t="s">
        <v>93</v>
      </c>
      <c r="B17" s="51" t="s">
        <v>37</v>
      </c>
      <c r="C17" s="126"/>
      <c r="D17" s="126"/>
      <c r="E17" s="150">
        <f t="shared" si="0"/>
        <v>0</v>
      </c>
      <c r="F17" s="38">
        <v>8</v>
      </c>
      <c r="G17" s="286"/>
      <c r="H17" s="287"/>
      <c r="J17" s="81"/>
      <c r="K17" s="81"/>
      <c r="L17" s="81"/>
    </row>
    <row r="18" spans="1:12" x14ac:dyDescent="0.25">
      <c r="A18" s="3" t="s">
        <v>94</v>
      </c>
      <c r="B18" s="51" t="s">
        <v>33</v>
      </c>
      <c r="C18" s="126"/>
      <c r="D18" s="126"/>
      <c r="E18" s="150">
        <f t="shared" si="0"/>
        <v>0</v>
      </c>
      <c r="F18" s="38">
        <v>10</v>
      </c>
      <c r="G18" s="286"/>
      <c r="H18" s="287"/>
      <c r="J18" s="81"/>
      <c r="K18" s="81"/>
      <c r="L18" s="81"/>
    </row>
    <row r="19" spans="1:12" x14ac:dyDescent="0.25">
      <c r="A19" s="3" t="s">
        <v>95</v>
      </c>
      <c r="B19" s="51" t="s">
        <v>40</v>
      </c>
      <c r="C19" s="126"/>
      <c r="D19" s="126"/>
      <c r="E19" s="150">
        <f t="shared" si="0"/>
        <v>0</v>
      </c>
      <c r="F19" s="38">
        <v>5</v>
      </c>
      <c r="G19" s="286"/>
      <c r="H19" s="287"/>
      <c r="J19" s="81"/>
      <c r="K19" s="81"/>
      <c r="L19" s="81"/>
    </row>
    <row r="20" spans="1:12" x14ac:dyDescent="0.25">
      <c r="A20" s="3" t="s">
        <v>369</v>
      </c>
      <c r="B20" s="51" t="s">
        <v>42</v>
      </c>
      <c r="C20" s="126"/>
      <c r="D20" s="126"/>
      <c r="E20" s="150">
        <f t="shared" si="0"/>
        <v>0</v>
      </c>
      <c r="F20" s="38">
        <v>5</v>
      </c>
      <c r="G20" s="286"/>
      <c r="H20" s="287"/>
      <c r="J20" s="81"/>
      <c r="K20" s="81"/>
      <c r="L20" s="81"/>
    </row>
    <row r="21" spans="1:12" ht="17.25" customHeight="1" x14ac:dyDescent="0.25">
      <c r="A21" s="3" t="s">
        <v>96</v>
      </c>
      <c r="B21" s="51" t="s">
        <v>97</v>
      </c>
      <c r="C21" s="126"/>
      <c r="D21" s="126"/>
      <c r="E21" s="150">
        <f t="shared" si="0"/>
        <v>0</v>
      </c>
      <c r="F21" s="38">
        <v>5</v>
      </c>
      <c r="G21" s="286"/>
      <c r="H21" s="287"/>
      <c r="J21" s="81"/>
      <c r="K21" s="81"/>
      <c r="L21" s="81"/>
    </row>
    <row r="22" spans="1:12" x14ac:dyDescent="0.25">
      <c r="A22" s="3" t="s">
        <v>98</v>
      </c>
      <c r="B22" s="51" t="s">
        <v>99</v>
      </c>
      <c r="C22" s="126"/>
      <c r="D22" s="126"/>
      <c r="E22" s="150">
        <f t="shared" si="0"/>
        <v>0</v>
      </c>
      <c r="F22" s="38">
        <v>15</v>
      </c>
      <c r="G22" s="286"/>
      <c r="H22" s="287"/>
      <c r="J22" s="81"/>
      <c r="K22" s="81"/>
      <c r="L22" s="81"/>
    </row>
    <row r="23" spans="1:12" x14ac:dyDescent="0.25">
      <c r="A23" s="3" t="s">
        <v>100</v>
      </c>
      <c r="B23" s="51" t="s">
        <v>101</v>
      </c>
      <c r="C23" s="126"/>
      <c r="D23" s="126"/>
      <c r="E23" s="150">
        <f t="shared" ref="E23" si="1">IF(D23&gt;0,C23*F23+D23*5,C23*F23)</f>
        <v>0</v>
      </c>
      <c r="F23" s="38">
        <v>8</v>
      </c>
      <c r="G23" s="286"/>
      <c r="H23" s="287"/>
      <c r="J23" s="81"/>
      <c r="K23" s="81"/>
      <c r="L23" s="81"/>
    </row>
    <row r="24" spans="1:12" ht="26.25" thickBot="1" x14ac:dyDescent="0.3">
      <c r="A24" s="4" t="s">
        <v>368</v>
      </c>
      <c r="B24" s="143" t="s">
        <v>40</v>
      </c>
      <c r="C24" s="128"/>
      <c r="D24" s="128"/>
      <c r="E24" s="151">
        <f t="shared" si="0"/>
        <v>0</v>
      </c>
      <c r="F24" s="243">
        <v>5</v>
      </c>
      <c r="G24" s="307"/>
      <c r="H24" s="308"/>
      <c r="J24" s="81"/>
      <c r="K24" s="81"/>
      <c r="L24" s="81"/>
    </row>
    <row r="25" spans="1:12" s="81" customFormat="1" ht="37.5" customHeight="1" thickBot="1" x14ac:dyDescent="0.3"/>
    <row r="26" spans="1:12" ht="54.75" customHeight="1" thickBot="1" x14ac:dyDescent="0.3">
      <c r="A26" s="354" t="s">
        <v>248</v>
      </c>
      <c r="B26" s="355"/>
      <c r="C26" s="355"/>
      <c r="D26" s="355"/>
      <c r="E26" s="355"/>
      <c r="F26" s="355"/>
      <c r="G26" s="355"/>
      <c r="H26" s="356"/>
      <c r="J26" s="81"/>
      <c r="K26" s="81"/>
      <c r="L26" s="81"/>
    </row>
    <row r="27" spans="1:12" ht="18.75" customHeight="1" x14ac:dyDescent="0.25">
      <c r="A27" s="415" t="s">
        <v>238</v>
      </c>
      <c r="B27" s="416"/>
      <c r="C27" s="416"/>
      <c r="D27" s="416"/>
      <c r="E27" s="416"/>
      <c r="F27" s="255"/>
      <c r="G27" s="255"/>
      <c r="H27" s="61"/>
      <c r="J27" s="81"/>
      <c r="K27" s="81"/>
      <c r="L27" s="81"/>
    </row>
    <row r="28" spans="1:12" ht="18.75" customHeight="1" x14ac:dyDescent="0.25">
      <c r="A28" s="385" t="s">
        <v>239</v>
      </c>
      <c r="B28" s="386"/>
      <c r="C28" s="386"/>
      <c r="D28" s="386"/>
      <c r="E28" s="386"/>
      <c r="F28" s="251"/>
      <c r="G28" s="251"/>
      <c r="H28" s="62"/>
      <c r="J28" s="81"/>
      <c r="K28" s="81"/>
      <c r="L28" s="81"/>
    </row>
    <row r="29" spans="1:12" ht="31.5" customHeight="1" thickBot="1" x14ac:dyDescent="0.3">
      <c r="A29" s="387" t="s">
        <v>240</v>
      </c>
      <c r="B29" s="388"/>
      <c r="C29" s="388"/>
      <c r="D29" s="388"/>
      <c r="E29" s="388"/>
      <c r="F29" s="256"/>
      <c r="G29" s="256"/>
      <c r="H29" s="64"/>
      <c r="J29" s="81"/>
      <c r="K29" s="81"/>
      <c r="L29" s="81"/>
    </row>
    <row r="30" spans="1:12" ht="66" customHeight="1" thickBot="1" x14ac:dyDescent="0.3">
      <c r="A30" s="257" t="s">
        <v>0</v>
      </c>
      <c r="B30" s="193" t="s">
        <v>1</v>
      </c>
      <c r="C30" s="197" t="s">
        <v>87</v>
      </c>
      <c r="D30" s="197" t="s">
        <v>280</v>
      </c>
      <c r="E30" s="232" t="s">
        <v>89</v>
      </c>
      <c r="F30" s="254" t="s">
        <v>86</v>
      </c>
      <c r="G30" s="213" t="s">
        <v>399</v>
      </c>
      <c r="H30" s="213" t="s">
        <v>398</v>
      </c>
      <c r="I30" s="83"/>
      <c r="J30" s="81"/>
      <c r="K30" s="81"/>
      <c r="L30" s="81"/>
    </row>
    <row r="31" spans="1:12" x14ac:dyDescent="0.25">
      <c r="A31" s="2" t="s">
        <v>103</v>
      </c>
      <c r="B31" s="50" t="s">
        <v>104</v>
      </c>
      <c r="C31" s="195"/>
      <c r="D31" s="195"/>
      <c r="E31" s="152">
        <f t="shared" ref="E31:E44" si="2">IF(D31&gt;0,C31*F31+D31*5,C31*F31)</f>
        <v>0</v>
      </c>
      <c r="F31" s="241">
        <v>40</v>
      </c>
      <c r="G31" s="284"/>
      <c r="H31" s="285"/>
      <c r="J31" s="81"/>
      <c r="K31" s="81"/>
      <c r="L31" s="81"/>
    </row>
    <row r="32" spans="1:12" x14ac:dyDescent="0.25">
      <c r="A32" s="3" t="s">
        <v>105</v>
      </c>
      <c r="B32" s="51" t="s">
        <v>106</v>
      </c>
      <c r="C32" s="126"/>
      <c r="D32" s="126"/>
      <c r="E32" s="153">
        <f t="shared" si="2"/>
        <v>0</v>
      </c>
      <c r="F32" s="63">
        <v>20</v>
      </c>
      <c r="G32" s="286"/>
      <c r="H32" s="287"/>
      <c r="J32" s="81"/>
      <c r="K32" s="81"/>
      <c r="L32" s="81"/>
    </row>
    <row r="33" spans="1:12" x14ac:dyDescent="0.25">
      <c r="A33" s="3" t="s">
        <v>107</v>
      </c>
      <c r="B33" s="51" t="s">
        <v>108</v>
      </c>
      <c r="C33" s="126"/>
      <c r="D33" s="126"/>
      <c r="E33" s="153">
        <f t="shared" si="2"/>
        <v>0</v>
      </c>
      <c r="F33" s="63">
        <v>30</v>
      </c>
      <c r="G33" s="286"/>
      <c r="H33" s="287"/>
      <c r="J33" s="81"/>
      <c r="K33" s="81"/>
      <c r="L33" s="81"/>
    </row>
    <row r="34" spans="1:12" x14ac:dyDescent="0.25">
      <c r="A34" s="3" t="s">
        <v>109</v>
      </c>
      <c r="B34" s="51" t="s">
        <v>110</v>
      </c>
      <c r="C34" s="126"/>
      <c r="D34" s="126"/>
      <c r="E34" s="153">
        <f t="shared" si="2"/>
        <v>0</v>
      </c>
      <c r="F34" s="63">
        <v>16</v>
      </c>
      <c r="G34" s="286"/>
      <c r="H34" s="287"/>
      <c r="J34" s="81"/>
      <c r="K34" s="81"/>
      <c r="L34" s="81"/>
    </row>
    <row r="35" spans="1:12" x14ac:dyDescent="0.25">
      <c r="A35" s="3" t="s">
        <v>111</v>
      </c>
      <c r="B35" s="51" t="s">
        <v>106</v>
      </c>
      <c r="C35" s="126"/>
      <c r="D35" s="126"/>
      <c r="E35" s="153">
        <f t="shared" si="2"/>
        <v>0</v>
      </c>
      <c r="F35" s="63">
        <v>20</v>
      </c>
      <c r="G35" s="286"/>
      <c r="H35" s="287"/>
      <c r="J35" s="81"/>
      <c r="K35" s="81"/>
      <c r="L35" s="81"/>
    </row>
    <row r="36" spans="1:12" x14ac:dyDescent="0.25">
      <c r="A36" s="3" t="s">
        <v>112</v>
      </c>
      <c r="B36" s="51" t="s">
        <v>113</v>
      </c>
      <c r="C36" s="126"/>
      <c r="D36" s="126"/>
      <c r="E36" s="153">
        <f t="shared" si="2"/>
        <v>0</v>
      </c>
      <c r="F36" s="63">
        <v>10</v>
      </c>
      <c r="G36" s="286"/>
      <c r="H36" s="287"/>
      <c r="J36" s="81"/>
      <c r="K36" s="81"/>
      <c r="L36" s="81"/>
    </row>
    <row r="37" spans="1:12" x14ac:dyDescent="0.25">
      <c r="A37" s="3" t="s">
        <v>114</v>
      </c>
      <c r="B37" s="51" t="s">
        <v>31</v>
      </c>
      <c r="C37" s="126"/>
      <c r="D37" s="126"/>
      <c r="E37" s="153">
        <f t="shared" si="2"/>
        <v>0</v>
      </c>
      <c r="F37" s="63">
        <v>20</v>
      </c>
      <c r="G37" s="286"/>
      <c r="H37" s="287"/>
      <c r="J37" s="81"/>
      <c r="K37" s="81"/>
      <c r="L37" s="81"/>
    </row>
    <row r="38" spans="1:12" x14ac:dyDescent="0.25">
      <c r="A38" s="3" t="s">
        <v>115</v>
      </c>
      <c r="B38" s="51" t="s">
        <v>33</v>
      </c>
      <c r="C38" s="126"/>
      <c r="D38" s="126"/>
      <c r="E38" s="153">
        <f t="shared" si="2"/>
        <v>0</v>
      </c>
      <c r="F38" s="63">
        <v>10</v>
      </c>
      <c r="G38" s="286"/>
      <c r="H38" s="287"/>
      <c r="J38" s="81"/>
      <c r="K38" s="81"/>
      <c r="L38" s="81"/>
    </row>
    <row r="39" spans="1:12" x14ac:dyDescent="0.25">
      <c r="A39" s="3" t="s">
        <v>116</v>
      </c>
      <c r="B39" s="51" t="s">
        <v>35</v>
      </c>
      <c r="C39" s="126"/>
      <c r="D39" s="126"/>
      <c r="E39" s="153">
        <f t="shared" si="2"/>
        <v>0</v>
      </c>
      <c r="F39" s="63">
        <v>15</v>
      </c>
      <c r="G39" s="286"/>
      <c r="H39" s="287"/>
      <c r="J39" s="81"/>
      <c r="K39" s="81"/>
      <c r="L39" s="81"/>
    </row>
    <row r="40" spans="1:12" x14ac:dyDescent="0.25">
      <c r="A40" s="3" t="s">
        <v>117</v>
      </c>
      <c r="B40" s="51" t="s">
        <v>37</v>
      </c>
      <c r="C40" s="126"/>
      <c r="D40" s="126"/>
      <c r="E40" s="153">
        <f t="shared" si="2"/>
        <v>0</v>
      </c>
      <c r="F40" s="63">
        <v>8</v>
      </c>
      <c r="G40" s="286"/>
      <c r="H40" s="287"/>
      <c r="J40" s="81"/>
      <c r="K40" s="81"/>
      <c r="L40" s="81"/>
    </row>
    <row r="41" spans="1:12" x14ac:dyDescent="0.25">
      <c r="A41" s="3" t="s">
        <v>118</v>
      </c>
      <c r="B41" s="51" t="s">
        <v>33</v>
      </c>
      <c r="C41" s="126"/>
      <c r="D41" s="126"/>
      <c r="E41" s="153">
        <f t="shared" si="2"/>
        <v>0</v>
      </c>
      <c r="F41" s="63">
        <v>10</v>
      </c>
      <c r="G41" s="286"/>
      <c r="H41" s="287"/>
      <c r="J41" s="81"/>
      <c r="K41" s="81"/>
      <c r="L41" s="81"/>
    </row>
    <row r="42" spans="1:12" x14ac:dyDescent="0.25">
      <c r="A42" s="3" t="s">
        <v>119</v>
      </c>
      <c r="B42" s="51" t="s">
        <v>40</v>
      </c>
      <c r="C42" s="126"/>
      <c r="D42" s="126"/>
      <c r="E42" s="153">
        <f t="shared" si="2"/>
        <v>0</v>
      </c>
      <c r="F42" s="63">
        <v>5</v>
      </c>
      <c r="G42" s="286"/>
      <c r="H42" s="287"/>
      <c r="J42" s="81"/>
      <c r="K42" s="81"/>
      <c r="L42" s="81"/>
    </row>
    <row r="43" spans="1:12" x14ac:dyDescent="0.25">
      <c r="A43" s="3" t="s">
        <v>120</v>
      </c>
      <c r="B43" s="51" t="s">
        <v>40</v>
      </c>
      <c r="C43" s="126"/>
      <c r="D43" s="126"/>
      <c r="E43" s="153">
        <f t="shared" si="2"/>
        <v>0</v>
      </c>
      <c r="F43" s="63">
        <v>5</v>
      </c>
      <c r="G43" s="286"/>
      <c r="H43" s="287"/>
      <c r="J43" s="81"/>
      <c r="K43" s="81"/>
      <c r="L43" s="81"/>
    </row>
    <row r="44" spans="1:12" x14ac:dyDescent="0.25">
      <c r="A44" s="3" t="s">
        <v>371</v>
      </c>
      <c r="B44" s="51" t="s">
        <v>42</v>
      </c>
      <c r="C44" s="126"/>
      <c r="D44" s="126"/>
      <c r="E44" s="153">
        <f t="shared" si="2"/>
        <v>0</v>
      </c>
      <c r="F44" s="63">
        <v>5</v>
      </c>
      <c r="G44" s="286"/>
      <c r="H44" s="287"/>
      <c r="J44" s="81"/>
      <c r="K44" s="81"/>
      <c r="L44" s="81"/>
    </row>
    <row r="45" spans="1:12" x14ac:dyDescent="0.25">
      <c r="A45" s="3" t="s">
        <v>370</v>
      </c>
      <c r="B45" s="51" t="s">
        <v>121</v>
      </c>
      <c r="C45" s="126"/>
      <c r="D45" s="126"/>
      <c r="E45" s="153">
        <f t="shared" ref="E45:E46" si="3">IF(D45&gt;0,C45*F45+D45*5,C45*F45)</f>
        <v>0</v>
      </c>
      <c r="F45" s="63">
        <v>2</v>
      </c>
      <c r="G45" s="286"/>
      <c r="H45" s="287"/>
      <c r="J45" s="81"/>
      <c r="K45" s="81"/>
      <c r="L45" s="81"/>
    </row>
    <row r="46" spans="1:12" ht="26.25" thickBot="1" x14ac:dyDescent="0.3">
      <c r="A46" s="60" t="s">
        <v>368</v>
      </c>
      <c r="B46" s="244" t="s">
        <v>40</v>
      </c>
      <c r="C46" s="245"/>
      <c r="D46" s="245"/>
      <c r="E46" s="246">
        <f t="shared" si="3"/>
        <v>0</v>
      </c>
      <c r="F46" s="97">
        <v>5</v>
      </c>
      <c r="G46" s="288"/>
      <c r="H46" s="289"/>
      <c r="J46" s="81"/>
      <c r="K46" s="81"/>
      <c r="L46" s="81"/>
    </row>
    <row r="47" spans="1:12" s="81" customFormat="1" ht="37.5" customHeight="1" x14ac:dyDescent="0.25"/>
    <row r="48" spans="1:12" ht="45.75" customHeight="1" thickBot="1" x14ac:dyDescent="0.3">
      <c r="A48" s="344" t="s">
        <v>245</v>
      </c>
      <c r="B48" s="345"/>
      <c r="C48" s="345"/>
      <c r="D48" s="345"/>
      <c r="E48" s="345"/>
      <c r="F48" s="345"/>
      <c r="G48" s="345"/>
      <c r="H48" s="345"/>
      <c r="J48" s="81"/>
      <c r="K48" s="81"/>
      <c r="L48" s="81"/>
    </row>
    <row r="49" spans="1:12" ht="15" customHeight="1" x14ac:dyDescent="0.25">
      <c r="A49" s="272" t="s">
        <v>242</v>
      </c>
      <c r="B49" s="273"/>
      <c r="C49" s="273"/>
      <c r="D49" s="273"/>
      <c r="E49" s="273"/>
      <c r="F49" s="255"/>
      <c r="G49" s="255"/>
      <c r="H49" s="61"/>
      <c r="J49" s="81"/>
      <c r="K49" s="81"/>
      <c r="L49" s="81"/>
    </row>
    <row r="50" spans="1:12" ht="15" customHeight="1" x14ac:dyDescent="0.25">
      <c r="A50" s="385" t="s">
        <v>243</v>
      </c>
      <c r="B50" s="386"/>
      <c r="C50" s="386"/>
      <c r="D50" s="386"/>
      <c r="E50" s="386"/>
      <c r="F50" s="251"/>
      <c r="G50" s="251"/>
      <c r="H50" s="62"/>
      <c r="J50" s="81"/>
      <c r="K50" s="81"/>
      <c r="L50" s="81"/>
    </row>
    <row r="51" spans="1:12" ht="35.25" customHeight="1" thickBot="1" x14ac:dyDescent="0.3">
      <c r="A51" s="387" t="s">
        <v>244</v>
      </c>
      <c r="B51" s="388"/>
      <c r="C51" s="388"/>
      <c r="D51" s="388"/>
      <c r="E51" s="388"/>
      <c r="F51" s="256"/>
      <c r="G51" s="256"/>
      <c r="H51" s="64"/>
      <c r="J51" s="81"/>
      <c r="K51" s="81"/>
      <c r="L51" s="81"/>
    </row>
    <row r="52" spans="1:12" ht="66" customHeight="1" thickBot="1" x14ac:dyDescent="0.3">
      <c r="A52" s="257" t="s">
        <v>0</v>
      </c>
      <c r="B52" s="193" t="s">
        <v>1</v>
      </c>
      <c r="C52" s="197" t="s">
        <v>403</v>
      </c>
      <c r="D52" s="270" t="s">
        <v>89</v>
      </c>
      <c r="E52" s="232" t="s">
        <v>51</v>
      </c>
      <c r="F52" s="254" t="s">
        <v>86</v>
      </c>
      <c r="G52" s="271" t="s">
        <v>399</v>
      </c>
      <c r="H52" s="271" t="s">
        <v>398</v>
      </c>
      <c r="I52" s="83"/>
      <c r="J52" s="81"/>
      <c r="K52" s="81"/>
      <c r="L52" s="81"/>
    </row>
    <row r="53" spans="1:12" ht="15.75" thickBot="1" x14ac:dyDescent="0.3">
      <c r="A53" s="417" t="s">
        <v>122</v>
      </c>
      <c r="B53" s="418"/>
      <c r="C53" s="418"/>
      <c r="D53" s="418"/>
      <c r="E53" s="418"/>
      <c r="F53" s="267"/>
      <c r="G53" s="267"/>
      <c r="H53" s="55"/>
      <c r="J53" s="81"/>
      <c r="K53" s="81"/>
      <c r="L53" s="81"/>
    </row>
    <row r="54" spans="1:12" x14ac:dyDescent="0.25">
      <c r="A54" s="5" t="s">
        <v>405</v>
      </c>
      <c r="B54" s="68" t="s">
        <v>123</v>
      </c>
      <c r="C54" s="125"/>
      <c r="D54" s="155">
        <f>IF(C54="Principal",F54,IF(C54="Vice",F54/2,IF(C54="Sub",F54/2,IF(C54="Adjunto",F54/2,0))))</f>
        <v>0</v>
      </c>
      <c r="E54" s="163">
        <f>D54</f>
        <v>0</v>
      </c>
      <c r="F54" s="65">
        <v>100</v>
      </c>
      <c r="G54" s="284"/>
      <c r="H54" s="285"/>
      <c r="J54" s="81"/>
      <c r="K54" s="81"/>
      <c r="L54" s="81"/>
    </row>
    <row r="55" spans="1:12" x14ac:dyDescent="0.25">
      <c r="A55" s="3" t="s">
        <v>124</v>
      </c>
      <c r="B55" s="36" t="s">
        <v>123</v>
      </c>
      <c r="C55" s="125"/>
      <c r="D55" s="155">
        <f t="shared" ref="D55:D58" si="4">IF(C55="Principal",F55,IF(C55="Vice",F55/2,IF(C55="Sub",F55/2,IF(C55="Adjunto",F55/2,0))))</f>
        <v>0</v>
      </c>
      <c r="E55" s="163">
        <f>D55</f>
        <v>0</v>
      </c>
      <c r="F55" s="66">
        <v>100</v>
      </c>
      <c r="G55" s="286"/>
      <c r="H55" s="287"/>
      <c r="J55" s="81"/>
      <c r="K55" s="81"/>
      <c r="L55" s="81"/>
    </row>
    <row r="56" spans="1:12" x14ac:dyDescent="0.25">
      <c r="A56" s="3" t="s">
        <v>406</v>
      </c>
      <c r="B56" s="36" t="s">
        <v>407</v>
      </c>
      <c r="C56" s="125"/>
      <c r="D56" s="155">
        <f t="shared" si="4"/>
        <v>0</v>
      </c>
      <c r="E56" s="163">
        <f t="shared" ref="E56:E58" si="5">D56</f>
        <v>0</v>
      </c>
      <c r="F56" s="66">
        <v>50</v>
      </c>
      <c r="G56" s="286"/>
      <c r="H56" s="287"/>
      <c r="J56" s="81"/>
      <c r="K56" s="81"/>
      <c r="L56" s="81"/>
    </row>
    <row r="57" spans="1:12" x14ac:dyDescent="0.25">
      <c r="A57" s="3" t="s">
        <v>125</v>
      </c>
      <c r="B57" s="36">
        <v>50</v>
      </c>
      <c r="C57" s="125"/>
      <c r="D57" s="155">
        <f t="shared" si="4"/>
        <v>0</v>
      </c>
      <c r="E57" s="163">
        <f t="shared" si="5"/>
        <v>0</v>
      </c>
      <c r="F57" s="66">
        <v>50</v>
      </c>
      <c r="G57" s="286"/>
      <c r="H57" s="287"/>
      <c r="J57" s="81"/>
      <c r="K57" s="81"/>
      <c r="L57" s="81"/>
    </row>
    <row r="58" spans="1:12" ht="15.75" thickBot="1" x14ac:dyDescent="0.3">
      <c r="A58" s="13" t="s">
        <v>126</v>
      </c>
      <c r="B58" s="69">
        <v>50</v>
      </c>
      <c r="C58" s="182"/>
      <c r="D58" s="261">
        <f t="shared" si="4"/>
        <v>0</v>
      </c>
      <c r="E58" s="262">
        <f t="shared" si="5"/>
        <v>0</v>
      </c>
      <c r="F58" s="67">
        <v>50</v>
      </c>
      <c r="G58" s="288"/>
      <c r="H58" s="289"/>
      <c r="J58" s="81"/>
      <c r="K58" s="81"/>
      <c r="L58" s="81"/>
    </row>
    <row r="59" spans="1:12" x14ac:dyDescent="0.25">
      <c r="A59" s="54" t="s">
        <v>127</v>
      </c>
      <c r="B59" s="31"/>
      <c r="C59" s="31"/>
      <c r="D59" s="166"/>
      <c r="E59" s="166"/>
      <c r="F59" s="219"/>
      <c r="G59" s="263"/>
      <c r="H59" s="264"/>
      <c r="J59" s="81"/>
      <c r="K59" s="81"/>
      <c r="L59" s="81"/>
    </row>
    <row r="60" spans="1:12" ht="15.75" thickBot="1" x14ac:dyDescent="0.3">
      <c r="A60" s="53" t="s">
        <v>128</v>
      </c>
      <c r="B60" s="203"/>
      <c r="C60" s="203"/>
      <c r="D60" s="167"/>
      <c r="E60" s="167"/>
      <c r="F60" s="221"/>
      <c r="G60" s="265"/>
      <c r="H60" s="266"/>
      <c r="J60" s="81"/>
      <c r="K60" s="81"/>
      <c r="L60" s="81"/>
    </row>
    <row r="61" spans="1:12" x14ac:dyDescent="0.25">
      <c r="A61" s="5" t="s">
        <v>129</v>
      </c>
      <c r="B61" s="68" t="s">
        <v>123</v>
      </c>
      <c r="C61" s="125"/>
      <c r="D61" s="155">
        <f>IF(C61="Principal",F61,IF(C61="Vice",F61/2,IF(C61="Sub",F61/2,IF(C61="Adjunto",F61/2,0))))</f>
        <v>0</v>
      </c>
      <c r="E61" s="163">
        <f t="shared" ref="E61:E74" si="6">D61</f>
        <v>0</v>
      </c>
      <c r="F61" s="65">
        <v>100</v>
      </c>
      <c r="G61" s="284"/>
      <c r="H61" s="285"/>
      <c r="J61" s="81"/>
      <c r="K61" s="81"/>
      <c r="L61" s="81"/>
    </row>
    <row r="62" spans="1:12" ht="25.5" x14ac:dyDescent="0.25">
      <c r="A62" s="42" t="s">
        <v>130</v>
      </c>
      <c r="B62" s="36">
        <v>50</v>
      </c>
      <c r="C62" s="125"/>
      <c r="D62" s="155">
        <f t="shared" ref="D62:D63" si="7">IF(C62="Principal",F62,IF(C62="Vice",F62/2,IF(C62="Sub",F62/2,IF(C62="Adjunto",F62/2,0))))</f>
        <v>0</v>
      </c>
      <c r="E62" s="163">
        <f t="shared" si="6"/>
        <v>0</v>
      </c>
      <c r="F62" s="66">
        <v>50</v>
      </c>
      <c r="G62" s="286"/>
      <c r="H62" s="287"/>
      <c r="J62" s="81"/>
      <c r="K62" s="81"/>
      <c r="L62" s="81"/>
    </row>
    <row r="63" spans="1:12" x14ac:dyDescent="0.25">
      <c r="A63" s="3" t="s">
        <v>131</v>
      </c>
      <c r="B63" s="36">
        <v>50</v>
      </c>
      <c r="C63" s="125"/>
      <c r="D63" s="155">
        <f t="shared" si="7"/>
        <v>0</v>
      </c>
      <c r="E63" s="163">
        <f t="shared" si="6"/>
        <v>0</v>
      </c>
      <c r="F63" s="66">
        <v>50</v>
      </c>
      <c r="G63" s="286"/>
      <c r="H63" s="287"/>
      <c r="J63" s="81"/>
      <c r="K63" s="81"/>
      <c r="L63" s="81"/>
    </row>
    <row r="64" spans="1:12" x14ac:dyDescent="0.25">
      <c r="A64" s="130" t="s">
        <v>132</v>
      </c>
      <c r="B64" s="131"/>
      <c r="C64" s="131"/>
      <c r="D64" s="168"/>
      <c r="E64" s="169"/>
      <c r="F64" s="66"/>
      <c r="G64" s="282"/>
      <c r="H64" s="283"/>
      <c r="J64" s="81"/>
      <c r="K64" s="81"/>
      <c r="L64" s="81"/>
    </row>
    <row r="65" spans="1:12" x14ac:dyDescent="0.25">
      <c r="A65" s="43" t="s">
        <v>133</v>
      </c>
      <c r="B65" s="36">
        <v>25</v>
      </c>
      <c r="C65" s="125"/>
      <c r="D65" s="155">
        <f t="shared" ref="D65:D74" si="8">IF(C65="Principal",F65,IF(C65="Vice",F65/2,IF(C65="Sub",F65/2,IF(C65="Adjunto",F65/2,0))))</f>
        <v>0</v>
      </c>
      <c r="E65" s="163">
        <f t="shared" si="6"/>
        <v>0</v>
      </c>
      <c r="F65" s="66">
        <v>25</v>
      </c>
      <c r="G65" s="286"/>
      <c r="H65" s="287"/>
      <c r="J65" s="81"/>
      <c r="K65" s="81"/>
      <c r="L65" s="81"/>
    </row>
    <row r="66" spans="1:12" x14ac:dyDescent="0.25">
      <c r="A66" s="43" t="s">
        <v>134</v>
      </c>
      <c r="B66" s="36">
        <v>50</v>
      </c>
      <c r="C66" s="125"/>
      <c r="D66" s="155">
        <f t="shared" si="8"/>
        <v>0</v>
      </c>
      <c r="E66" s="163">
        <f t="shared" si="6"/>
        <v>0</v>
      </c>
      <c r="F66" s="66">
        <v>50</v>
      </c>
      <c r="G66" s="286"/>
      <c r="H66" s="287"/>
      <c r="J66" s="81"/>
      <c r="K66" s="81"/>
      <c r="L66" s="81"/>
    </row>
    <row r="67" spans="1:12" ht="38.25" x14ac:dyDescent="0.25">
      <c r="A67" s="3" t="s">
        <v>135</v>
      </c>
      <c r="B67" s="36">
        <v>25</v>
      </c>
      <c r="C67" s="125"/>
      <c r="D67" s="155">
        <f t="shared" si="8"/>
        <v>0</v>
      </c>
      <c r="E67" s="163">
        <f t="shared" si="6"/>
        <v>0</v>
      </c>
      <c r="F67" s="66">
        <v>25</v>
      </c>
      <c r="G67" s="286"/>
      <c r="H67" s="287"/>
      <c r="J67" s="81"/>
      <c r="K67" s="81"/>
      <c r="L67" s="81"/>
    </row>
    <row r="68" spans="1:12" x14ac:dyDescent="0.25">
      <c r="A68" s="3" t="s">
        <v>136</v>
      </c>
      <c r="B68" s="36">
        <v>25</v>
      </c>
      <c r="C68" s="125"/>
      <c r="D68" s="155">
        <f t="shared" si="8"/>
        <v>0</v>
      </c>
      <c r="E68" s="163">
        <f t="shared" si="6"/>
        <v>0</v>
      </c>
      <c r="F68" s="66">
        <v>25</v>
      </c>
      <c r="G68" s="286"/>
      <c r="H68" s="287"/>
      <c r="J68" s="81"/>
      <c r="K68" s="81"/>
      <c r="L68" s="81"/>
    </row>
    <row r="69" spans="1:12" x14ac:dyDescent="0.25">
      <c r="A69" s="3" t="s">
        <v>137</v>
      </c>
      <c r="B69" s="36">
        <v>25</v>
      </c>
      <c r="C69" s="125"/>
      <c r="D69" s="155">
        <f t="shared" si="8"/>
        <v>0</v>
      </c>
      <c r="E69" s="163">
        <f t="shared" si="6"/>
        <v>0</v>
      </c>
      <c r="F69" s="66">
        <v>25</v>
      </c>
      <c r="G69" s="286"/>
      <c r="H69" s="287"/>
      <c r="J69" s="81"/>
      <c r="K69" s="81"/>
      <c r="L69" s="81"/>
    </row>
    <row r="70" spans="1:12" x14ac:dyDescent="0.25">
      <c r="A70" s="42" t="s">
        <v>138</v>
      </c>
      <c r="B70" s="36">
        <v>35</v>
      </c>
      <c r="C70" s="125"/>
      <c r="D70" s="155">
        <f t="shared" si="8"/>
        <v>0</v>
      </c>
      <c r="E70" s="163">
        <f t="shared" si="6"/>
        <v>0</v>
      </c>
      <c r="F70" s="66">
        <v>35</v>
      </c>
      <c r="G70" s="286"/>
      <c r="H70" s="287"/>
      <c r="J70" s="81"/>
      <c r="K70" s="81"/>
      <c r="L70" s="81"/>
    </row>
    <row r="71" spans="1:12" x14ac:dyDescent="0.25">
      <c r="A71" s="42" t="s">
        <v>139</v>
      </c>
      <c r="B71" s="36">
        <v>35</v>
      </c>
      <c r="C71" s="125"/>
      <c r="D71" s="155">
        <f t="shared" si="8"/>
        <v>0</v>
      </c>
      <c r="E71" s="163">
        <f t="shared" si="6"/>
        <v>0</v>
      </c>
      <c r="F71" s="66">
        <v>35</v>
      </c>
      <c r="G71" s="286"/>
      <c r="H71" s="287"/>
      <c r="J71" s="81"/>
      <c r="K71" s="81"/>
      <c r="L71" s="81"/>
    </row>
    <row r="72" spans="1:12" ht="25.5" x14ac:dyDescent="0.25">
      <c r="A72" s="3" t="s">
        <v>154</v>
      </c>
      <c r="B72" s="36">
        <v>25</v>
      </c>
      <c r="C72" s="125"/>
      <c r="D72" s="155">
        <f t="shared" si="8"/>
        <v>0</v>
      </c>
      <c r="E72" s="163">
        <f t="shared" si="6"/>
        <v>0</v>
      </c>
      <c r="F72" s="66">
        <v>25</v>
      </c>
      <c r="G72" s="286"/>
      <c r="H72" s="287"/>
      <c r="J72" s="81"/>
      <c r="K72" s="81"/>
      <c r="L72" s="81"/>
    </row>
    <row r="73" spans="1:12" x14ac:dyDescent="0.25">
      <c r="A73" s="3" t="s">
        <v>155</v>
      </c>
      <c r="B73" s="36">
        <v>25</v>
      </c>
      <c r="C73" s="125"/>
      <c r="D73" s="155">
        <f t="shared" si="8"/>
        <v>0</v>
      </c>
      <c r="E73" s="163">
        <f t="shared" si="6"/>
        <v>0</v>
      </c>
      <c r="F73" s="66">
        <v>25</v>
      </c>
      <c r="G73" s="286"/>
      <c r="H73" s="287"/>
      <c r="J73" s="81"/>
      <c r="K73" s="81"/>
      <c r="L73" s="81"/>
    </row>
    <row r="74" spans="1:12" ht="15.75" thickBot="1" x14ac:dyDescent="0.3">
      <c r="A74" s="13" t="s">
        <v>140</v>
      </c>
      <c r="B74" s="69">
        <v>10</v>
      </c>
      <c r="C74" s="182"/>
      <c r="D74" s="261">
        <f t="shared" si="8"/>
        <v>0</v>
      </c>
      <c r="E74" s="262">
        <f t="shared" si="6"/>
        <v>0</v>
      </c>
      <c r="F74" s="67">
        <v>10</v>
      </c>
      <c r="G74" s="288"/>
      <c r="H74" s="289"/>
      <c r="J74" s="81"/>
      <c r="K74" s="81"/>
      <c r="L74" s="81"/>
    </row>
    <row r="75" spans="1:12" ht="15.75" thickBot="1" x14ac:dyDescent="0.3">
      <c r="A75" s="71" t="s">
        <v>141</v>
      </c>
      <c r="B75" s="30"/>
      <c r="C75" s="30"/>
      <c r="D75" s="164"/>
      <c r="E75" s="164"/>
      <c r="F75" s="236"/>
      <c r="G75" s="268"/>
      <c r="H75" s="269"/>
      <c r="J75" s="81"/>
      <c r="K75" s="81"/>
      <c r="L75" s="81"/>
    </row>
    <row r="76" spans="1:12" x14ac:dyDescent="0.25">
      <c r="A76" s="5" t="s">
        <v>142</v>
      </c>
      <c r="B76" s="68">
        <v>50</v>
      </c>
      <c r="C76" s="125"/>
      <c r="D76" s="155">
        <f>IF(C76="Principal",F76,IF(C76="Vice",F76/2,IF(C76="Sub",F76/2,IF(C76="Adjunto",F76/2,0))))</f>
        <v>0</v>
      </c>
      <c r="E76" s="163">
        <f>D76</f>
        <v>0</v>
      </c>
      <c r="F76" s="65">
        <v>50</v>
      </c>
      <c r="G76" s="284"/>
      <c r="H76" s="285"/>
      <c r="J76" s="81"/>
      <c r="K76" s="81"/>
      <c r="L76" s="81"/>
    </row>
    <row r="77" spans="1:12" ht="25.5" x14ac:dyDescent="0.25">
      <c r="A77" s="3" t="s">
        <v>143</v>
      </c>
      <c r="B77" s="36">
        <v>10</v>
      </c>
      <c r="C77" s="125"/>
      <c r="D77" s="155">
        <f t="shared" ref="D77:D79" si="9">IF(C77="Principal",F77,IF(C77="Vice",F77/2,IF(C77="Sub",F77/2,IF(C77="Adjunto",F77/2,0))))</f>
        <v>0</v>
      </c>
      <c r="E77" s="163">
        <f t="shared" ref="E77:E87" si="10">D77</f>
        <v>0</v>
      </c>
      <c r="F77" s="66">
        <v>10</v>
      </c>
      <c r="G77" s="286"/>
      <c r="H77" s="287"/>
      <c r="J77" s="81"/>
      <c r="K77" s="81"/>
      <c r="L77" s="81"/>
    </row>
    <row r="78" spans="1:12" x14ac:dyDescent="0.25">
      <c r="A78" s="3" t="s">
        <v>144</v>
      </c>
      <c r="B78" s="36">
        <v>10</v>
      </c>
      <c r="C78" s="125"/>
      <c r="D78" s="155">
        <f t="shared" si="9"/>
        <v>0</v>
      </c>
      <c r="E78" s="163">
        <f t="shared" si="10"/>
        <v>0</v>
      </c>
      <c r="F78" s="66">
        <v>10</v>
      </c>
      <c r="G78" s="286"/>
      <c r="H78" s="287"/>
      <c r="J78" s="81"/>
      <c r="K78" s="81"/>
      <c r="L78" s="81"/>
    </row>
    <row r="79" spans="1:12" ht="15.75" thickBot="1" x14ac:dyDescent="0.3">
      <c r="A79" s="13" t="s">
        <v>145</v>
      </c>
      <c r="B79" s="69">
        <v>10</v>
      </c>
      <c r="C79" s="125"/>
      <c r="D79" s="155">
        <f t="shared" si="9"/>
        <v>0</v>
      </c>
      <c r="E79" s="163">
        <f t="shared" si="10"/>
        <v>0</v>
      </c>
      <c r="F79" s="67">
        <v>10</v>
      </c>
      <c r="G79" s="288"/>
      <c r="H79" s="289"/>
      <c r="J79" s="81"/>
      <c r="K79" s="81"/>
      <c r="L79" s="81"/>
    </row>
    <row r="80" spans="1:12" ht="15.75" thickBot="1" x14ac:dyDescent="0.3">
      <c r="A80" s="71" t="s">
        <v>146</v>
      </c>
      <c r="B80" s="30"/>
      <c r="C80" s="30"/>
      <c r="D80" s="164"/>
      <c r="E80" s="164"/>
      <c r="F80" s="236"/>
      <c r="G80" s="268"/>
      <c r="H80" s="269"/>
      <c r="J80" s="81"/>
      <c r="K80" s="81"/>
      <c r="L80" s="81"/>
    </row>
    <row r="81" spans="1:12" x14ac:dyDescent="0.25">
      <c r="A81" s="5" t="s">
        <v>147</v>
      </c>
      <c r="B81" s="68">
        <v>50</v>
      </c>
      <c r="C81" s="125"/>
      <c r="D81" s="155">
        <f>IF(C81="Principal",F81,IF(C81="Vice",F81/2,IF(C81="Sub",F81/2,IF(C81="Adjunto",F81/2,0))))</f>
        <v>0</v>
      </c>
      <c r="E81" s="163">
        <f t="shared" si="10"/>
        <v>0</v>
      </c>
      <c r="F81" s="65">
        <v>50</v>
      </c>
      <c r="G81" s="284"/>
      <c r="H81" s="285"/>
      <c r="J81" s="81"/>
      <c r="K81" s="81"/>
      <c r="L81" s="81"/>
    </row>
    <row r="82" spans="1:12" ht="15.75" thickBot="1" x14ac:dyDescent="0.3">
      <c r="A82" s="4" t="s">
        <v>148</v>
      </c>
      <c r="B82" s="37">
        <v>25</v>
      </c>
      <c r="C82" s="125"/>
      <c r="D82" s="155">
        <f>IF(C82="Principal",F82,IF(C82="Vice",F82/2,IF(C82="Sub",F82/2,IF(C82="Adjunto",F82/2,0))))</f>
        <v>0</v>
      </c>
      <c r="E82" s="163">
        <f t="shared" si="10"/>
        <v>0</v>
      </c>
      <c r="F82" s="67">
        <v>25</v>
      </c>
      <c r="G82" s="288"/>
      <c r="H82" s="289"/>
      <c r="J82" s="81"/>
      <c r="K82" s="81"/>
      <c r="L82" s="81"/>
    </row>
    <row r="83" spans="1:12" ht="26.25" thickBot="1" x14ac:dyDescent="0.3">
      <c r="A83" s="71" t="s">
        <v>149</v>
      </c>
      <c r="B83" s="30"/>
      <c r="C83" s="30"/>
      <c r="D83" s="164"/>
      <c r="E83" s="164"/>
      <c r="F83" s="236"/>
      <c r="G83" s="268"/>
      <c r="H83" s="269"/>
      <c r="J83" s="81"/>
      <c r="K83" s="81"/>
      <c r="L83" s="81"/>
    </row>
    <row r="84" spans="1:12" x14ac:dyDescent="0.25">
      <c r="A84" s="5" t="s">
        <v>150</v>
      </c>
      <c r="B84" s="68">
        <v>50</v>
      </c>
      <c r="C84" s="125"/>
      <c r="D84" s="155">
        <f>IF(C84="Principal",F84,IF(C84="Vice",F84/2,IF(C84="Sub",F84/2,IF(C84="Adjunto",F84/2,0))))</f>
        <v>0</v>
      </c>
      <c r="E84" s="152">
        <f t="shared" si="10"/>
        <v>0</v>
      </c>
      <c r="F84" s="65">
        <v>50</v>
      </c>
      <c r="G84" s="284"/>
      <c r="H84" s="285"/>
      <c r="J84" s="81"/>
      <c r="K84" s="81"/>
      <c r="L84" s="81"/>
    </row>
    <row r="85" spans="1:12" x14ac:dyDescent="0.25">
      <c r="A85" s="3" t="s">
        <v>151</v>
      </c>
      <c r="B85" s="36">
        <v>25</v>
      </c>
      <c r="C85" s="125"/>
      <c r="D85" s="155">
        <f t="shared" ref="D85:D87" si="11">IF(C85="Principal",F85,IF(C85="Vice",F85/2,IF(C85="Sub",F85/2,IF(C85="Adjunto",F85/2,0))))</f>
        <v>0</v>
      </c>
      <c r="E85" s="163">
        <f t="shared" si="10"/>
        <v>0</v>
      </c>
      <c r="F85" s="66">
        <v>25</v>
      </c>
      <c r="G85" s="286"/>
      <c r="H85" s="287"/>
      <c r="J85" s="81"/>
      <c r="K85" s="81"/>
      <c r="L85" s="81"/>
    </row>
    <row r="86" spans="1:12" ht="25.5" x14ac:dyDescent="0.25">
      <c r="A86" s="3" t="s">
        <v>152</v>
      </c>
      <c r="B86" s="36">
        <v>5</v>
      </c>
      <c r="C86" s="125"/>
      <c r="D86" s="155">
        <f t="shared" si="11"/>
        <v>0</v>
      </c>
      <c r="E86" s="163">
        <f t="shared" si="10"/>
        <v>0</v>
      </c>
      <c r="F86" s="66">
        <v>5</v>
      </c>
      <c r="G86" s="286"/>
      <c r="H86" s="287"/>
      <c r="J86" s="81"/>
      <c r="K86" s="81"/>
      <c r="L86" s="81"/>
    </row>
    <row r="87" spans="1:12" ht="26.25" thickBot="1" x14ac:dyDescent="0.3">
      <c r="A87" s="4" t="s">
        <v>153</v>
      </c>
      <c r="B87" s="37">
        <v>5</v>
      </c>
      <c r="C87" s="128"/>
      <c r="D87" s="151">
        <f t="shared" si="11"/>
        <v>0</v>
      </c>
      <c r="E87" s="165">
        <f t="shared" si="10"/>
        <v>0</v>
      </c>
      <c r="F87" s="67">
        <v>5</v>
      </c>
      <c r="G87" s="288"/>
      <c r="H87" s="289"/>
      <c r="J87" s="81"/>
      <c r="K87" s="81"/>
      <c r="L87" s="81"/>
    </row>
    <row r="88" spans="1:12" s="81" customFormat="1" ht="37.5" customHeight="1" thickBot="1" x14ac:dyDescent="0.3"/>
    <row r="89" spans="1:12" ht="45.75" customHeight="1" thickBot="1" x14ac:dyDescent="0.3">
      <c r="A89" s="351" t="s">
        <v>156</v>
      </c>
      <c r="B89" s="352"/>
      <c r="C89" s="352"/>
      <c r="D89" s="352"/>
      <c r="E89" s="352"/>
      <c r="F89" s="352"/>
      <c r="G89" s="352"/>
      <c r="H89" s="353"/>
      <c r="J89" s="81"/>
      <c r="K89" s="81"/>
      <c r="L89" s="81"/>
    </row>
    <row r="90" spans="1:12" ht="18.75" x14ac:dyDescent="0.25">
      <c r="A90" s="274" t="s">
        <v>264</v>
      </c>
      <c r="B90" s="188"/>
      <c r="C90" s="188"/>
      <c r="D90" s="188"/>
      <c r="E90" s="188"/>
      <c r="F90" s="206"/>
      <c r="G90" s="206"/>
      <c r="H90" s="98"/>
      <c r="J90" s="81"/>
      <c r="K90" s="81"/>
      <c r="L90" s="81"/>
    </row>
    <row r="91" spans="1:12" ht="19.5" thickBot="1" x14ac:dyDescent="0.3">
      <c r="A91" s="32" t="s">
        <v>265</v>
      </c>
      <c r="B91" s="89"/>
      <c r="C91" s="89"/>
      <c r="D91" s="89"/>
      <c r="E91" s="89"/>
      <c r="F91" s="275"/>
      <c r="G91" s="275"/>
      <c r="H91" s="276"/>
      <c r="J91" s="81"/>
      <c r="K91" s="81"/>
      <c r="L91" s="81"/>
    </row>
    <row r="92" spans="1:12" ht="15" customHeight="1" x14ac:dyDescent="0.25">
      <c r="A92" s="382" t="s">
        <v>0</v>
      </c>
      <c r="B92" s="397" t="s">
        <v>157</v>
      </c>
      <c r="C92" s="389" t="s">
        <v>285</v>
      </c>
      <c r="D92" s="391" t="s">
        <v>89</v>
      </c>
      <c r="E92" s="393" t="s">
        <v>51</v>
      </c>
      <c r="F92" s="8"/>
      <c r="G92" s="413" t="s">
        <v>399</v>
      </c>
      <c r="H92" s="413" t="s">
        <v>398</v>
      </c>
      <c r="J92" s="81"/>
      <c r="K92" s="81"/>
      <c r="L92" s="81"/>
    </row>
    <row r="93" spans="1:12" x14ac:dyDescent="0.25">
      <c r="A93" s="382"/>
      <c r="B93" s="397"/>
      <c r="C93" s="389"/>
      <c r="D93" s="391"/>
      <c r="E93" s="393"/>
      <c r="F93" s="8"/>
      <c r="G93" s="414"/>
      <c r="H93" s="414"/>
      <c r="J93" s="81"/>
      <c r="K93" s="81"/>
      <c r="L93" s="81"/>
    </row>
    <row r="94" spans="1:12" ht="22.5" customHeight="1" thickBot="1" x14ac:dyDescent="0.3">
      <c r="A94" s="383"/>
      <c r="B94" s="398"/>
      <c r="C94" s="390"/>
      <c r="D94" s="392"/>
      <c r="E94" s="394"/>
      <c r="F94" s="8"/>
      <c r="G94" s="414"/>
      <c r="H94" s="414"/>
      <c r="J94" s="81"/>
      <c r="K94" s="81"/>
      <c r="L94" s="81"/>
    </row>
    <row r="95" spans="1:12" ht="15.75" thickBot="1" x14ac:dyDescent="0.3">
      <c r="A95" s="15" t="s">
        <v>158</v>
      </c>
      <c r="B95" s="29"/>
      <c r="C95" s="29"/>
      <c r="D95" s="56"/>
      <c r="E95" s="57"/>
      <c r="F95" s="8"/>
      <c r="G95" s="277"/>
      <c r="H95" s="277"/>
      <c r="J95" s="81"/>
      <c r="K95" s="81"/>
      <c r="L95" s="81"/>
    </row>
    <row r="96" spans="1:12" ht="25.5" x14ac:dyDescent="0.25">
      <c r="A96" s="5" t="s">
        <v>281</v>
      </c>
      <c r="B96" s="68">
        <v>6</v>
      </c>
      <c r="C96" s="125"/>
      <c r="D96" s="170">
        <f>IF(C96="titular",F96,IF(C96="suplente",F96/3,0))</f>
        <v>0</v>
      </c>
      <c r="E96" s="79">
        <f>D96</f>
        <v>0</v>
      </c>
      <c r="F96" s="65">
        <v>6</v>
      </c>
      <c r="G96" s="290"/>
      <c r="H96" s="291"/>
      <c r="J96" s="81"/>
      <c r="K96" s="81"/>
      <c r="L96" s="81"/>
    </row>
    <row r="97" spans="1:12" ht="15.75" thickBot="1" x14ac:dyDescent="0.3">
      <c r="A97" s="13" t="s">
        <v>159</v>
      </c>
      <c r="B97" s="69">
        <v>3</v>
      </c>
      <c r="C97" s="127"/>
      <c r="D97" s="170">
        <f>IF(C97="titular",F97,IF(C97="suplente",F97/3,0))</f>
        <v>0</v>
      </c>
      <c r="E97" s="79">
        <f>D97</f>
        <v>0</v>
      </c>
      <c r="F97" s="67">
        <v>3</v>
      </c>
      <c r="G97" s="292"/>
      <c r="H97" s="289"/>
      <c r="J97" s="81"/>
      <c r="K97" s="81"/>
      <c r="L97" s="81"/>
    </row>
    <row r="98" spans="1:12" ht="15.75" thickBot="1" x14ac:dyDescent="0.3">
      <c r="A98" s="71" t="s">
        <v>160</v>
      </c>
      <c r="B98" s="30"/>
      <c r="C98" s="30"/>
      <c r="D98" s="164"/>
      <c r="E98" s="164"/>
      <c r="F98" s="236"/>
      <c r="G98" s="268"/>
      <c r="H98" s="269"/>
      <c r="J98" s="81"/>
      <c r="K98" s="81"/>
      <c r="L98" s="81"/>
    </row>
    <row r="99" spans="1:12" ht="25.5" x14ac:dyDescent="0.25">
      <c r="A99" s="5" t="s">
        <v>422</v>
      </c>
      <c r="B99" s="68">
        <v>6</v>
      </c>
      <c r="C99" s="125"/>
      <c r="D99" s="170">
        <f>IF(C99="titular",F99,IF(C99="suplente",F99/3,0))</f>
        <v>0</v>
      </c>
      <c r="E99" s="79">
        <f>D99</f>
        <v>0</v>
      </c>
      <c r="F99" s="65">
        <v>6</v>
      </c>
      <c r="G99" s="293"/>
      <c r="H99" s="285"/>
      <c r="J99" s="81"/>
      <c r="K99" s="81"/>
      <c r="L99" s="81"/>
    </row>
    <row r="100" spans="1:12" x14ac:dyDescent="0.25">
      <c r="A100" s="3" t="s">
        <v>161</v>
      </c>
      <c r="B100" s="36">
        <v>3</v>
      </c>
      <c r="C100" s="126"/>
      <c r="D100" s="170">
        <f t="shared" ref="D100:D109" si="12">IF(C100="titular",F100,IF(C100="suplente",F100/3,0))</f>
        <v>0</v>
      </c>
      <c r="E100" s="79">
        <f t="shared" ref="E100:E109" si="13">D100</f>
        <v>0</v>
      </c>
      <c r="F100" s="66">
        <v>3</v>
      </c>
      <c r="G100" s="294"/>
      <c r="H100" s="287"/>
      <c r="J100" s="81"/>
      <c r="K100" s="81"/>
      <c r="L100" s="81"/>
    </row>
    <row r="101" spans="1:12" x14ac:dyDescent="0.25">
      <c r="A101" s="3" t="s">
        <v>423</v>
      </c>
      <c r="B101" s="36">
        <v>6</v>
      </c>
      <c r="C101" s="126"/>
      <c r="D101" s="170">
        <f t="shared" si="12"/>
        <v>0</v>
      </c>
      <c r="E101" s="79">
        <f t="shared" si="13"/>
        <v>0</v>
      </c>
      <c r="F101" s="66">
        <v>6</v>
      </c>
      <c r="G101" s="294"/>
      <c r="H101" s="287"/>
      <c r="J101" s="81"/>
      <c r="K101" s="81"/>
      <c r="L101" s="81"/>
    </row>
    <row r="102" spans="1:12" ht="26.25" thickBot="1" x14ac:dyDescent="0.3">
      <c r="A102" s="13" t="s">
        <v>424</v>
      </c>
      <c r="B102" s="69">
        <v>6</v>
      </c>
      <c r="C102" s="127"/>
      <c r="D102" s="170">
        <f t="shared" si="12"/>
        <v>0</v>
      </c>
      <c r="E102" s="79">
        <f t="shared" si="13"/>
        <v>0</v>
      </c>
      <c r="F102" s="67">
        <v>6</v>
      </c>
      <c r="G102" s="292"/>
      <c r="H102" s="289"/>
      <c r="J102" s="81"/>
      <c r="K102" s="81"/>
      <c r="L102" s="81"/>
    </row>
    <row r="103" spans="1:12" ht="15.75" thickBot="1" x14ac:dyDescent="0.3">
      <c r="A103" s="71" t="s">
        <v>162</v>
      </c>
      <c r="B103" s="30"/>
      <c r="C103" s="30"/>
      <c r="D103" s="164"/>
      <c r="E103" s="164"/>
      <c r="F103" s="236"/>
      <c r="G103" s="268"/>
      <c r="H103" s="269"/>
      <c r="J103" s="81"/>
      <c r="K103" s="81"/>
      <c r="L103" s="81"/>
    </row>
    <row r="104" spans="1:12" x14ac:dyDescent="0.25">
      <c r="A104" s="5" t="s">
        <v>282</v>
      </c>
      <c r="B104" s="68">
        <v>6</v>
      </c>
      <c r="C104" s="125"/>
      <c r="D104" s="170">
        <f t="shared" si="12"/>
        <v>0</v>
      </c>
      <c r="E104" s="79">
        <f t="shared" si="13"/>
        <v>0</v>
      </c>
      <c r="F104" s="65">
        <v>6</v>
      </c>
      <c r="G104" s="293"/>
      <c r="H104" s="285"/>
      <c r="J104" s="81"/>
      <c r="K104" s="81"/>
      <c r="L104" s="81"/>
    </row>
    <row r="105" spans="1:12" ht="15.75" thickBot="1" x14ac:dyDescent="0.3">
      <c r="A105" s="13" t="s">
        <v>163</v>
      </c>
      <c r="B105" s="69">
        <v>3</v>
      </c>
      <c r="C105" s="127"/>
      <c r="D105" s="171">
        <f t="shared" si="12"/>
        <v>0</v>
      </c>
      <c r="E105" s="172">
        <f t="shared" si="13"/>
        <v>0</v>
      </c>
      <c r="F105" s="67">
        <v>3</v>
      </c>
      <c r="G105" s="294"/>
      <c r="H105" s="287"/>
      <c r="J105" s="81"/>
      <c r="K105" s="81"/>
      <c r="L105" s="81"/>
    </row>
    <row r="106" spans="1:12" ht="15.75" thickBot="1" x14ac:dyDescent="0.3">
      <c r="A106" s="9" t="s">
        <v>164</v>
      </c>
      <c r="B106" s="247">
        <v>3</v>
      </c>
      <c r="C106" s="129"/>
      <c r="D106" s="173">
        <f t="shared" si="12"/>
        <v>0</v>
      </c>
      <c r="E106" s="174">
        <f t="shared" si="13"/>
        <v>0</v>
      </c>
      <c r="F106" s="67">
        <v>3</v>
      </c>
      <c r="G106" s="292"/>
      <c r="H106" s="289"/>
      <c r="J106" s="81"/>
      <c r="K106" s="81"/>
      <c r="L106" s="81"/>
    </row>
    <row r="107" spans="1:12" ht="26.25" thickBot="1" x14ac:dyDescent="0.3">
      <c r="A107" s="71" t="s">
        <v>165</v>
      </c>
      <c r="B107" s="30"/>
      <c r="C107" s="30"/>
      <c r="D107" s="164"/>
      <c r="E107" s="164"/>
      <c r="F107" s="236"/>
      <c r="G107" s="268"/>
      <c r="H107" s="269"/>
      <c r="J107" s="81"/>
      <c r="K107" s="81"/>
      <c r="L107" s="81"/>
    </row>
    <row r="108" spans="1:12" ht="25.5" x14ac:dyDescent="0.25">
      <c r="A108" s="5" t="s">
        <v>373</v>
      </c>
      <c r="B108" s="68">
        <v>6</v>
      </c>
      <c r="C108" s="125"/>
      <c r="D108" s="170">
        <f t="shared" si="12"/>
        <v>0</v>
      </c>
      <c r="E108" s="79">
        <f t="shared" si="13"/>
        <v>0</v>
      </c>
      <c r="F108" s="65">
        <v>6</v>
      </c>
      <c r="G108" s="293"/>
      <c r="H108" s="285"/>
      <c r="J108" s="81"/>
      <c r="K108" s="81"/>
      <c r="L108" s="81"/>
    </row>
    <row r="109" spans="1:12" ht="26.25" thickBot="1" x14ac:dyDescent="0.3">
      <c r="A109" s="4" t="s">
        <v>372</v>
      </c>
      <c r="B109" s="37">
        <v>3</v>
      </c>
      <c r="C109" s="128"/>
      <c r="D109" s="175">
        <f t="shared" si="12"/>
        <v>0</v>
      </c>
      <c r="E109" s="176">
        <f t="shared" si="13"/>
        <v>0</v>
      </c>
      <c r="F109" s="67">
        <v>3</v>
      </c>
      <c r="G109" s="292"/>
      <c r="H109" s="289"/>
      <c r="J109" s="81"/>
      <c r="K109" s="81"/>
      <c r="L109" s="81"/>
    </row>
    <row r="110" spans="1:12" s="81" customFormat="1" ht="37.5" customHeight="1" thickBot="1" x14ac:dyDescent="0.3"/>
    <row r="111" spans="1:12" ht="45.75" customHeight="1" thickBot="1" x14ac:dyDescent="0.3">
      <c r="A111" s="336" t="s">
        <v>166</v>
      </c>
      <c r="B111" s="337"/>
      <c r="C111" s="337"/>
      <c r="D111" s="337"/>
      <c r="E111" s="337"/>
      <c r="F111" s="337"/>
      <c r="G111" s="337"/>
      <c r="H111" s="338"/>
      <c r="J111" s="81"/>
      <c r="K111" s="81"/>
      <c r="L111" s="81"/>
    </row>
    <row r="112" spans="1:12" ht="38.25" customHeight="1" thickBot="1" x14ac:dyDescent="0.3">
      <c r="A112" s="395" t="s">
        <v>249</v>
      </c>
      <c r="B112" s="396"/>
      <c r="C112" s="396"/>
      <c r="D112" s="56"/>
      <c r="E112" s="56"/>
      <c r="F112" s="56"/>
      <c r="G112" s="56"/>
      <c r="H112" s="57"/>
      <c r="J112" s="81"/>
      <c r="K112" s="81"/>
      <c r="L112" s="81"/>
    </row>
    <row r="113" spans="1:12" ht="19.5" customHeight="1" x14ac:dyDescent="0.25">
      <c r="A113" s="382" t="s">
        <v>0</v>
      </c>
      <c r="B113" s="397" t="s">
        <v>1</v>
      </c>
      <c r="C113" s="389" t="s">
        <v>87</v>
      </c>
      <c r="D113" s="420" t="s">
        <v>322</v>
      </c>
      <c r="E113" s="393" t="s">
        <v>89</v>
      </c>
      <c r="F113" s="8"/>
      <c r="G113" s="413" t="s">
        <v>399</v>
      </c>
      <c r="H113" s="413" t="s">
        <v>398</v>
      </c>
      <c r="J113" s="81"/>
      <c r="K113" s="81"/>
      <c r="L113" s="81"/>
    </row>
    <row r="114" spans="1:12" ht="19.5" customHeight="1" x14ac:dyDescent="0.25">
      <c r="A114" s="382"/>
      <c r="B114" s="397"/>
      <c r="C114" s="389"/>
      <c r="D114" s="420"/>
      <c r="E114" s="393"/>
      <c r="F114" s="8"/>
      <c r="G114" s="414"/>
      <c r="H114" s="414"/>
      <c r="J114" s="81"/>
      <c r="K114" s="81"/>
      <c r="L114" s="81"/>
    </row>
    <row r="115" spans="1:12" ht="19.5" customHeight="1" thickBot="1" x14ac:dyDescent="0.3">
      <c r="A115" s="383"/>
      <c r="B115" s="398"/>
      <c r="C115" s="390"/>
      <c r="D115" s="421"/>
      <c r="E115" s="394"/>
      <c r="F115" s="8"/>
      <c r="G115" s="414"/>
      <c r="H115" s="414"/>
      <c r="J115" s="81"/>
      <c r="K115" s="81"/>
      <c r="L115" s="81"/>
    </row>
    <row r="116" spans="1:12" ht="15.75" thickBot="1" x14ac:dyDescent="0.3">
      <c r="A116" s="14" t="s">
        <v>167</v>
      </c>
      <c r="B116" s="177"/>
      <c r="C116" s="31"/>
      <c r="D116" s="31"/>
      <c r="E116" s="70"/>
      <c r="F116" s="8"/>
      <c r="G116" s="278"/>
      <c r="H116" s="278"/>
      <c r="J116" s="81"/>
      <c r="K116" s="81"/>
      <c r="L116" s="81"/>
    </row>
    <row r="117" spans="1:12" ht="15.75" thickBot="1" x14ac:dyDescent="0.3">
      <c r="A117" s="15" t="s">
        <v>168</v>
      </c>
      <c r="B117" s="29"/>
      <c r="C117" s="29"/>
      <c r="D117" s="29"/>
      <c r="E117" s="57"/>
      <c r="F117" s="258"/>
      <c r="G117" s="234"/>
      <c r="H117" s="234"/>
      <c r="J117" s="81"/>
      <c r="K117" s="81"/>
      <c r="L117" s="81"/>
    </row>
    <row r="118" spans="1:12" x14ac:dyDescent="0.25">
      <c r="A118" s="3" t="s">
        <v>298</v>
      </c>
      <c r="B118" s="51" t="s">
        <v>374</v>
      </c>
      <c r="C118" s="125"/>
      <c r="D118" s="126"/>
      <c r="E118" s="154">
        <f>IF(D118=0,C118*F118,C118*F118+D118)</f>
        <v>0</v>
      </c>
      <c r="F118" s="178">
        <v>6</v>
      </c>
      <c r="G118" s="295"/>
      <c r="H118" s="296"/>
      <c r="J118" s="81"/>
      <c r="K118" s="81"/>
      <c r="L118" s="81"/>
    </row>
    <row r="119" spans="1:12" x14ac:dyDescent="0.25">
      <c r="A119" s="3" t="s">
        <v>311</v>
      </c>
      <c r="B119" s="51" t="s">
        <v>169</v>
      </c>
      <c r="C119" s="125"/>
      <c r="D119" s="126"/>
      <c r="E119" s="154">
        <f t="shared" ref="E119:E146" si="14">IF(D119=0,C119*F119,C119*F119+D119)</f>
        <v>0</v>
      </c>
      <c r="F119" s="178">
        <v>2</v>
      </c>
      <c r="G119" s="297"/>
      <c r="H119" s="298"/>
      <c r="J119" s="81"/>
      <c r="K119" s="81"/>
      <c r="L119" s="81"/>
    </row>
    <row r="120" spans="1:12" x14ac:dyDescent="0.25">
      <c r="A120" s="3" t="s">
        <v>299</v>
      </c>
      <c r="B120" s="51" t="s">
        <v>375</v>
      </c>
      <c r="C120" s="125"/>
      <c r="D120" s="126"/>
      <c r="E120" s="154">
        <f t="shared" si="14"/>
        <v>0</v>
      </c>
      <c r="F120" s="178">
        <v>3</v>
      </c>
      <c r="G120" s="297"/>
      <c r="H120" s="298"/>
      <c r="J120" s="81"/>
      <c r="K120" s="81"/>
      <c r="L120" s="81"/>
    </row>
    <row r="121" spans="1:12" x14ac:dyDescent="0.25">
      <c r="A121" s="3" t="s">
        <v>312</v>
      </c>
      <c r="B121" s="51" t="s">
        <v>376</v>
      </c>
      <c r="C121" s="125"/>
      <c r="D121" s="126"/>
      <c r="E121" s="154">
        <f t="shared" si="14"/>
        <v>0</v>
      </c>
      <c r="F121" s="178">
        <v>1</v>
      </c>
      <c r="G121" s="297"/>
      <c r="H121" s="298"/>
      <c r="J121" s="81"/>
      <c r="K121" s="81"/>
      <c r="L121" s="81"/>
    </row>
    <row r="122" spans="1:12" x14ac:dyDescent="0.25">
      <c r="A122" s="3" t="s">
        <v>300</v>
      </c>
      <c r="B122" s="51" t="s">
        <v>377</v>
      </c>
      <c r="C122" s="125"/>
      <c r="D122" s="126"/>
      <c r="E122" s="154">
        <f t="shared" si="14"/>
        <v>0</v>
      </c>
      <c r="F122" s="178">
        <v>3</v>
      </c>
      <c r="G122" s="297"/>
      <c r="H122" s="298"/>
      <c r="J122" s="81"/>
      <c r="K122" s="81"/>
      <c r="L122" s="81"/>
    </row>
    <row r="123" spans="1:12" x14ac:dyDescent="0.25">
      <c r="A123" s="3" t="s">
        <v>323</v>
      </c>
      <c r="B123" s="51" t="s">
        <v>376</v>
      </c>
      <c r="C123" s="125"/>
      <c r="D123" s="126"/>
      <c r="E123" s="154">
        <f t="shared" si="14"/>
        <v>0</v>
      </c>
      <c r="F123" s="178">
        <v>1</v>
      </c>
      <c r="G123" s="297"/>
      <c r="H123" s="298"/>
      <c r="J123" s="81"/>
      <c r="K123" s="81"/>
      <c r="L123" s="81"/>
    </row>
    <row r="124" spans="1:12" x14ac:dyDescent="0.25">
      <c r="A124" s="3" t="s">
        <v>301</v>
      </c>
      <c r="B124" s="51" t="s">
        <v>378</v>
      </c>
      <c r="C124" s="125"/>
      <c r="D124" s="126"/>
      <c r="E124" s="154">
        <f t="shared" si="14"/>
        <v>0</v>
      </c>
      <c r="F124" s="178">
        <v>1.5</v>
      </c>
      <c r="G124" s="297"/>
      <c r="H124" s="298"/>
      <c r="J124" s="81"/>
      <c r="K124" s="81"/>
      <c r="L124" s="81"/>
    </row>
    <row r="125" spans="1:12" x14ac:dyDescent="0.25">
      <c r="A125" s="3" t="s">
        <v>313</v>
      </c>
      <c r="B125" s="51" t="s">
        <v>379</v>
      </c>
      <c r="C125" s="125"/>
      <c r="D125" s="126"/>
      <c r="E125" s="154">
        <f t="shared" si="14"/>
        <v>0</v>
      </c>
      <c r="F125" s="178">
        <v>0.5</v>
      </c>
      <c r="G125" s="297"/>
      <c r="H125" s="298"/>
      <c r="J125" s="81"/>
      <c r="K125" s="81"/>
      <c r="L125" s="81"/>
    </row>
    <row r="126" spans="1:12" x14ac:dyDescent="0.25">
      <c r="A126" s="3" t="s">
        <v>302</v>
      </c>
      <c r="B126" s="51" t="s">
        <v>380</v>
      </c>
      <c r="C126" s="125"/>
      <c r="D126" s="126"/>
      <c r="E126" s="154">
        <f t="shared" si="14"/>
        <v>0</v>
      </c>
      <c r="F126" s="178">
        <v>1.5</v>
      </c>
      <c r="G126" s="297"/>
      <c r="H126" s="298"/>
      <c r="J126" s="81"/>
      <c r="K126" s="81"/>
      <c r="L126" s="81"/>
    </row>
    <row r="127" spans="1:12" x14ac:dyDescent="0.25">
      <c r="A127" s="3" t="s">
        <v>324</v>
      </c>
      <c r="B127" s="51" t="s">
        <v>173</v>
      </c>
      <c r="C127" s="125"/>
      <c r="D127" s="126"/>
      <c r="E127" s="154">
        <f t="shared" si="14"/>
        <v>0</v>
      </c>
      <c r="F127" s="178">
        <f>F126/3</f>
        <v>0.5</v>
      </c>
      <c r="G127" s="297"/>
      <c r="H127" s="298"/>
      <c r="J127" s="81"/>
      <c r="K127" s="81"/>
      <c r="L127" s="81"/>
    </row>
    <row r="128" spans="1:12" ht="25.5" x14ac:dyDescent="0.25">
      <c r="A128" s="3" t="s">
        <v>303</v>
      </c>
      <c r="B128" s="51" t="s">
        <v>380</v>
      </c>
      <c r="C128" s="125"/>
      <c r="D128" s="126"/>
      <c r="E128" s="154">
        <f t="shared" si="14"/>
        <v>0</v>
      </c>
      <c r="F128" s="178">
        <v>1.5</v>
      </c>
      <c r="G128" s="297"/>
      <c r="H128" s="298"/>
      <c r="J128" s="81"/>
      <c r="K128" s="81"/>
      <c r="L128" s="81"/>
    </row>
    <row r="129" spans="1:12" ht="25.5" x14ac:dyDescent="0.25">
      <c r="A129" s="3" t="s">
        <v>314</v>
      </c>
      <c r="B129" s="51" t="s">
        <v>173</v>
      </c>
      <c r="C129" s="125"/>
      <c r="D129" s="126"/>
      <c r="E129" s="154">
        <f t="shared" si="14"/>
        <v>0</v>
      </c>
      <c r="F129" s="178">
        <v>0.5</v>
      </c>
      <c r="G129" s="297"/>
      <c r="H129" s="298"/>
      <c r="J129" s="81"/>
      <c r="K129" s="81"/>
      <c r="L129" s="81"/>
    </row>
    <row r="130" spans="1:12" ht="26.25" thickBot="1" x14ac:dyDescent="0.3">
      <c r="A130" s="3" t="s">
        <v>382</v>
      </c>
      <c r="B130" s="51" t="s">
        <v>171</v>
      </c>
      <c r="C130" s="125"/>
      <c r="D130" s="126"/>
      <c r="E130" s="154">
        <f t="shared" ref="E130" si="15">IF(D130=0,C130*F130,C130*F130+D130)</f>
        <v>0</v>
      </c>
      <c r="F130" s="178">
        <v>1</v>
      </c>
      <c r="G130" s="299"/>
      <c r="H130" s="300"/>
      <c r="J130" s="81"/>
      <c r="K130" s="81"/>
      <c r="L130" s="81"/>
    </row>
    <row r="131" spans="1:12" ht="15.75" thickBot="1" x14ac:dyDescent="0.3">
      <c r="A131" s="71" t="s">
        <v>172</v>
      </c>
      <c r="B131" s="30"/>
      <c r="C131" s="30"/>
      <c r="D131" s="164"/>
      <c r="E131" s="164"/>
      <c r="F131" s="236"/>
      <c r="G131" s="268"/>
      <c r="H131" s="269"/>
      <c r="J131" s="81"/>
      <c r="K131" s="81"/>
      <c r="L131" s="81"/>
    </row>
    <row r="132" spans="1:12" x14ac:dyDescent="0.25">
      <c r="A132" s="3" t="s">
        <v>304</v>
      </c>
      <c r="B132" s="51" t="s">
        <v>383</v>
      </c>
      <c r="C132" s="125"/>
      <c r="D132" s="126"/>
      <c r="E132" s="154">
        <f t="shared" si="14"/>
        <v>0</v>
      </c>
      <c r="F132" s="178">
        <v>3</v>
      </c>
      <c r="G132" s="295"/>
      <c r="H132" s="296"/>
      <c r="J132" s="81"/>
      <c r="K132" s="81"/>
      <c r="L132" s="81"/>
    </row>
    <row r="133" spans="1:12" x14ac:dyDescent="0.25">
      <c r="A133" s="3" t="s">
        <v>316</v>
      </c>
      <c r="B133" s="51" t="s">
        <v>384</v>
      </c>
      <c r="C133" s="125"/>
      <c r="D133" s="126"/>
      <c r="E133" s="154">
        <f t="shared" si="14"/>
        <v>0</v>
      </c>
      <c r="F133" s="178">
        <v>1</v>
      </c>
      <c r="G133" s="297"/>
      <c r="H133" s="298"/>
      <c r="J133" s="81"/>
      <c r="K133" s="81"/>
      <c r="L133" s="81"/>
    </row>
    <row r="134" spans="1:12" x14ac:dyDescent="0.25">
      <c r="A134" s="3" t="s">
        <v>305</v>
      </c>
      <c r="B134" s="51" t="s">
        <v>375</v>
      </c>
      <c r="C134" s="125"/>
      <c r="D134" s="126"/>
      <c r="E134" s="154">
        <f t="shared" si="14"/>
        <v>0</v>
      </c>
      <c r="F134" s="178">
        <v>3</v>
      </c>
      <c r="G134" s="297"/>
      <c r="H134" s="298"/>
      <c r="J134" s="81"/>
      <c r="K134" s="81"/>
      <c r="L134" s="81"/>
    </row>
    <row r="135" spans="1:12" x14ac:dyDescent="0.25">
      <c r="A135" s="3" t="s">
        <v>317</v>
      </c>
      <c r="B135" s="51" t="s">
        <v>376</v>
      </c>
      <c r="C135" s="125"/>
      <c r="D135" s="126"/>
      <c r="E135" s="154">
        <f t="shared" si="14"/>
        <v>0</v>
      </c>
      <c r="F135" s="178">
        <v>1</v>
      </c>
      <c r="G135" s="297"/>
      <c r="H135" s="298"/>
      <c r="J135" s="81"/>
      <c r="K135" s="81"/>
      <c r="L135" s="81"/>
    </row>
    <row r="136" spans="1:12" x14ac:dyDescent="0.25">
      <c r="A136" s="3" t="s">
        <v>306</v>
      </c>
      <c r="B136" s="51" t="s">
        <v>170</v>
      </c>
      <c r="C136" s="125"/>
      <c r="D136" s="126"/>
      <c r="E136" s="154">
        <f t="shared" si="14"/>
        <v>0</v>
      </c>
      <c r="F136" s="178">
        <v>1.5</v>
      </c>
      <c r="G136" s="297"/>
      <c r="H136" s="298"/>
      <c r="J136" s="81"/>
      <c r="K136" s="81"/>
      <c r="L136" s="81"/>
    </row>
    <row r="137" spans="1:12" x14ac:dyDescent="0.25">
      <c r="A137" s="3" t="s">
        <v>318</v>
      </c>
      <c r="B137" s="51" t="s">
        <v>325</v>
      </c>
      <c r="C137" s="125"/>
      <c r="D137" s="126"/>
      <c r="E137" s="154">
        <f t="shared" si="14"/>
        <v>0</v>
      </c>
      <c r="F137" s="178">
        <v>0.5</v>
      </c>
      <c r="G137" s="297"/>
      <c r="H137" s="298"/>
      <c r="J137" s="81"/>
      <c r="K137" s="81"/>
      <c r="L137" s="81"/>
    </row>
    <row r="138" spans="1:12" x14ac:dyDescent="0.25">
      <c r="A138" s="3" t="s">
        <v>307</v>
      </c>
      <c r="B138" s="51" t="s">
        <v>170</v>
      </c>
      <c r="C138" s="125"/>
      <c r="D138" s="126"/>
      <c r="E138" s="154">
        <f t="shared" si="14"/>
        <v>0</v>
      </c>
      <c r="F138" s="178">
        <v>1.5</v>
      </c>
      <c r="G138" s="297"/>
      <c r="H138" s="298"/>
      <c r="J138" s="81"/>
      <c r="K138" s="81"/>
      <c r="L138" s="81"/>
    </row>
    <row r="139" spans="1:12" x14ac:dyDescent="0.25">
      <c r="A139" s="3" t="s">
        <v>319</v>
      </c>
      <c r="B139" s="51" t="s">
        <v>325</v>
      </c>
      <c r="C139" s="125"/>
      <c r="D139" s="126"/>
      <c r="E139" s="154">
        <f t="shared" si="14"/>
        <v>0</v>
      </c>
      <c r="F139" s="178">
        <v>0.5</v>
      </c>
      <c r="G139" s="297"/>
      <c r="H139" s="298"/>
      <c r="J139" s="81"/>
      <c r="K139" s="81"/>
      <c r="L139" s="81"/>
    </row>
    <row r="140" spans="1:12" x14ac:dyDescent="0.25">
      <c r="A140" s="3" t="s">
        <v>308</v>
      </c>
      <c r="B140" s="51" t="s">
        <v>380</v>
      </c>
      <c r="C140" s="125"/>
      <c r="D140" s="126"/>
      <c r="E140" s="154">
        <f t="shared" si="14"/>
        <v>0</v>
      </c>
      <c r="F140" s="178">
        <v>1.5</v>
      </c>
      <c r="G140" s="297"/>
      <c r="H140" s="298"/>
      <c r="J140" s="81"/>
      <c r="K140" s="81"/>
      <c r="L140" s="81"/>
    </row>
    <row r="141" spans="1:12" x14ac:dyDescent="0.25">
      <c r="A141" s="3" t="s">
        <v>320</v>
      </c>
      <c r="B141" s="51" t="s">
        <v>325</v>
      </c>
      <c r="C141" s="125"/>
      <c r="D141" s="126"/>
      <c r="E141" s="154">
        <f t="shared" si="14"/>
        <v>0</v>
      </c>
      <c r="F141" s="178">
        <v>0.5</v>
      </c>
      <c r="G141" s="297"/>
      <c r="H141" s="298"/>
      <c r="J141" s="81"/>
      <c r="K141" s="81"/>
      <c r="L141" s="81"/>
    </row>
    <row r="142" spans="1:12" ht="14.25" customHeight="1" x14ac:dyDescent="0.25">
      <c r="A142" s="3" t="s">
        <v>309</v>
      </c>
      <c r="B142" s="51" t="s">
        <v>380</v>
      </c>
      <c r="C142" s="125"/>
      <c r="D142" s="126"/>
      <c r="E142" s="154">
        <f t="shared" si="14"/>
        <v>0</v>
      </c>
      <c r="F142" s="178">
        <v>1.5</v>
      </c>
      <c r="G142" s="297"/>
      <c r="H142" s="298"/>
      <c r="J142" s="81"/>
      <c r="K142" s="81"/>
      <c r="L142" s="81"/>
    </row>
    <row r="143" spans="1:12" ht="14.25" customHeight="1" x14ac:dyDescent="0.25">
      <c r="A143" s="3" t="s">
        <v>321</v>
      </c>
      <c r="B143" s="51" t="s">
        <v>325</v>
      </c>
      <c r="C143" s="125"/>
      <c r="D143" s="126"/>
      <c r="E143" s="154">
        <f t="shared" si="14"/>
        <v>0</v>
      </c>
      <c r="F143" s="178">
        <v>0.5</v>
      </c>
      <c r="G143" s="297"/>
      <c r="H143" s="298"/>
      <c r="J143" s="81"/>
      <c r="K143" s="81"/>
      <c r="L143" s="81"/>
    </row>
    <row r="144" spans="1:12" x14ac:dyDescent="0.25">
      <c r="A144" s="3" t="s">
        <v>310</v>
      </c>
      <c r="B144" s="51" t="s">
        <v>380</v>
      </c>
      <c r="C144" s="125"/>
      <c r="D144" s="126"/>
      <c r="E144" s="154">
        <f t="shared" si="14"/>
        <v>0</v>
      </c>
      <c r="F144" s="178">
        <v>1.5</v>
      </c>
      <c r="G144" s="297"/>
      <c r="H144" s="298"/>
      <c r="J144" s="81"/>
      <c r="K144" s="81"/>
      <c r="L144" s="81"/>
    </row>
    <row r="145" spans="1:12" x14ac:dyDescent="0.25">
      <c r="A145" s="3" t="s">
        <v>315</v>
      </c>
      <c r="B145" s="51" t="s">
        <v>173</v>
      </c>
      <c r="C145" s="125"/>
      <c r="D145" s="126"/>
      <c r="E145" s="154">
        <f t="shared" si="14"/>
        <v>0</v>
      </c>
      <c r="F145" s="178">
        <v>0.5</v>
      </c>
      <c r="G145" s="297"/>
      <c r="H145" s="298"/>
      <c r="J145" s="81"/>
      <c r="K145" s="81"/>
      <c r="L145" s="81"/>
    </row>
    <row r="146" spans="1:12" ht="26.25" thickBot="1" x14ac:dyDescent="0.3">
      <c r="A146" s="3" t="s">
        <v>381</v>
      </c>
      <c r="B146" s="51" t="s">
        <v>171</v>
      </c>
      <c r="C146" s="125"/>
      <c r="D146" s="126"/>
      <c r="E146" s="154">
        <f t="shared" si="14"/>
        <v>0</v>
      </c>
      <c r="F146" s="178">
        <v>1</v>
      </c>
      <c r="G146" s="301"/>
      <c r="H146" s="302"/>
      <c r="J146" s="81"/>
      <c r="K146" s="81"/>
      <c r="L146" s="81"/>
    </row>
    <row r="147" spans="1:12" ht="55.5" customHeight="1" thickBot="1" x14ac:dyDescent="0.3">
      <c r="A147" s="15" t="s">
        <v>174</v>
      </c>
      <c r="B147" s="29"/>
      <c r="C147" s="101" t="s">
        <v>87</v>
      </c>
      <c r="D147" s="100" t="s">
        <v>89</v>
      </c>
      <c r="E147" s="248" t="s">
        <v>51</v>
      </c>
      <c r="F147" s="8"/>
      <c r="G147" s="238" t="s">
        <v>399</v>
      </c>
      <c r="H147" s="232" t="s">
        <v>398</v>
      </c>
      <c r="J147" s="81"/>
      <c r="K147" s="81"/>
      <c r="L147" s="81"/>
    </row>
    <row r="148" spans="1:12" x14ac:dyDescent="0.25">
      <c r="A148" s="5" t="s">
        <v>175</v>
      </c>
      <c r="B148" s="196" t="s">
        <v>385</v>
      </c>
      <c r="C148" s="125"/>
      <c r="D148" s="47">
        <f t="shared" ref="D148:D149" si="16">C148*F148</f>
        <v>0</v>
      </c>
      <c r="E148" s="153">
        <f t="shared" ref="E148:E149" si="17">D148</f>
        <v>0</v>
      </c>
      <c r="F148" s="65">
        <v>6</v>
      </c>
      <c r="G148" s="290"/>
      <c r="H148" s="291"/>
      <c r="J148" s="81"/>
      <c r="K148" s="81"/>
      <c r="L148" s="81"/>
    </row>
    <row r="149" spans="1:12" ht="15.75" thickBot="1" x14ac:dyDescent="0.3">
      <c r="A149" s="4" t="s">
        <v>176</v>
      </c>
      <c r="B149" s="143" t="s">
        <v>177</v>
      </c>
      <c r="C149" s="127"/>
      <c r="D149" s="47">
        <f t="shared" si="16"/>
        <v>0</v>
      </c>
      <c r="E149" s="153">
        <f t="shared" si="17"/>
        <v>0</v>
      </c>
      <c r="F149" s="67">
        <v>3</v>
      </c>
      <c r="G149" s="292"/>
      <c r="H149" s="289"/>
      <c r="J149" s="81"/>
      <c r="K149" s="81"/>
      <c r="L149" s="81"/>
    </row>
    <row r="150" spans="1:12" ht="15.75" thickBot="1" x14ac:dyDescent="0.3">
      <c r="A150" s="71" t="s">
        <v>194</v>
      </c>
      <c r="B150" s="30"/>
      <c r="C150" s="30"/>
      <c r="D150" s="164"/>
      <c r="E150" s="164"/>
      <c r="F150" s="236"/>
      <c r="G150" s="268"/>
      <c r="H150" s="269"/>
      <c r="J150" s="81"/>
      <c r="K150" s="81"/>
      <c r="L150" s="81"/>
    </row>
    <row r="151" spans="1:12" x14ac:dyDescent="0.25">
      <c r="A151" s="5" t="s">
        <v>397</v>
      </c>
      <c r="B151" s="50" t="s">
        <v>395</v>
      </c>
      <c r="C151" s="125"/>
      <c r="D151" s="156">
        <f t="shared" ref="D151:D154" si="18">C151*F151</f>
        <v>0</v>
      </c>
      <c r="E151" s="115">
        <f t="shared" ref="E151:E157" si="19">D151</f>
        <v>0</v>
      </c>
      <c r="F151" s="65">
        <v>1</v>
      </c>
      <c r="G151" s="293"/>
      <c r="H151" s="285"/>
      <c r="J151" s="81"/>
      <c r="K151" s="81"/>
      <c r="L151" s="81"/>
    </row>
    <row r="152" spans="1:12" x14ac:dyDescent="0.25">
      <c r="A152" s="5" t="s">
        <v>392</v>
      </c>
      <c r="B152" s="51" t="s">
        <v>193</v>
      </c>
      <c r="C152" s="125"/>
      <c r="D152" s="156">
        <f t="shared" si="18"/>
        <v>0</v>
      </c>
      <c r="E152" s="115">
        <f t="shared" si="19"/>
        <v>0</v>
      </c>
      <c r="F152" s="65">
        <v>10</v>
      </c>
      <c r="G152" s="294"/>
      <c r="H152" s="287"/>
      <c r="J152" s="81"/>
      <c r="K152" s="81"/>
      <c r="L152" s="81"/>
    </row>
    <row r="153" spans="1:12" x14ac:dyDescent="0.25">
      <c r="A153" s="3" t="s">
        <v>396</v>
      </c>
      <c r="B153" s="51" t="s">
        <v>395</v>
      </c>
      <c r="C153" s="126"/>
      <c r="D153" s="156">
        <f t="shared" si="18"/>
        <v>0</v>
      </c>
      <c r="E153" s="115">
        <f t="shared" si="19"/>
        <v>0</v>
      </c>
      <c r="F153" s="66">
        <v>1</v>
      </c>
      <c r="G153" s="294"/>
      <c r="H153" s="287"/>
      <c r="J153" s="81"/>
      <c r="K153" s="81"/>
      <c r="L153" s="81"/>
    </row>
    <row r="154" spans="1:12" x14ac:dyDescent="0.25">
      <c r="A154" s="5" t="s">
        <v>393</v>
      </c>
      <c r="B154" s="51" t="s">
        <v>394</v>
      </c>
      <c r="C154" s="126"/>
      <c r="D154" s="156">
        <f t="shared" si="18"/>
        <v>0</v>
      </c>
      <c r="E154" s="115">
        <f t="shared" si="19"/>
        <v>0</v>
      </c>
      <c r="F154" s="66">
        <v>20</v>
      </c>
      <c r="G154" s="294"/>
      <c r="H154" s="287"/>
      <c r="J154" s="81"/>
      <c r="K154" s="81"/>
      <c r="L154" s="81"/>
    </row>
    <row r="155" spans="1:12" x14ac:dyDescent="0.25">
      <c r="A155" s="3" t="s">
        <v>195</v>
      </c>
      <c r="B155" s="51" t="s">
        <v>178</v>
      </c>
      <c r="C155" s="126"/>
      <c r="D155" s="156">
        <f t="shared" ref="D155:D157" si="20">C155*F155</f>
        <v>0</v>
      </c>
      <c r="E155" s="153">
        <f t="shared" si="19"/>
        <v>0</v>
      </c>
      <c r="F155" s="66">
        <v>5</v>
      </c>
      <c r="G155" s="294"/>
      <c r="H155" s="287"/>
      <c r="J155" s="81"/>
      <c r="K155" s="81"/>
      <c r="L155" s="81"/>
    </row>
    <row r="156" spans="1:12" x14ac:dyDescent="0.25">
      <c r="A156" s="3" t="s">
        <v>179</v>
      </c>
      <c r="B156" s="51" t="s">
        <v>180</v>
      </c>
      <c r="C156" s="126"/>
      <c r="D156" s="156">
        <f t="shared" si="20"/>
        <v>0</v>
      </c>
      <c r="E156" s="153">
        <f t="shared" si="19"/>
        <v>0</v>
      </c>
      <c r="F156" s="66">
        <v>2</v>
      </c>
      <c r="G156" s="294"/>
      <c r="H156" s="287"/>
      <c r="J156" s="81"/>
      <c r="K156" s="81"/>
      <c r="L156" s="81"/>
    </row>
    <row r="157" spans="1:12" ht="15.75" thickBot="1" x14ac:dyDescent="0.3">
      <c r="A157" s="4" t="s">
        <v>181</v>
      </c>
      <c r="B157" s="143" t="s">
        <v>182</v>
      </c>
      <c r="C157" s="127"/>
      <c r="D157" s="156">
        <f t="shared" si="20"/>
        <v>0</v>
      </c>
      <c r="E157" s="153">
        <f t="shared" si="19"/>
        <v>0</v>
      </c>
      <c r="F157" s="67">
        <v>2</v>
      </c>
      <c r="G157" s="292"/>
      <c r="H157" s="289"/>
      <c r="J157" s="81"/>
      <c r="K157" s="81"/>
      <c r="L157" s="81"/>
    </row>
    <row r="158" spans="1:12" ht="26.25" thickBot="1" x14ac:dyDescent="0.3">
      <c r="A158" s="71" t="s">
        <v>183</v>
      </c>
      <c r="B158" s="30"/>
      <c r="C158" s="30"/>
      <c r="D158" s="164"/>
      <c r="E158" s="164"/>
      <c r="F158" s="236"/>
      <c r="G158" s="268"/>
      <c r="H158" s="269"/>
      <c r="J158" s="81"/>
      <c r="K158" s="81"/>
      <c r="L158" s="81"/>
    </row>
    <row r="159" spans="1:12" ht="15.75" thickBot="1" x14ac:dyDescent="0.3">
      <c r="A159" s="71" t="s">
        <v>184</v>
      </c>
      <c r="B159" s="30"/>
      <c r="C159" s="30"/>
      <c r="D159" s="164"/>
      <c r="E159" s="164"/>
      <c r="F159" s="236"/>
      <c r="G159" s="268"/>
      <c r="H159" s="269"/>
      <c r="J159" s="81"/>
      <c r="K159" s="81"/>
      <c r="L159" s="81"/>
    </row>
    <row r="160" spans="1:12" x14ac:dyDescent="0.25">
      <c r="A160" s="3" t="s">
        <v>386</v>
      </c>
      <c r="B160" s="51" t="s">
        <v>185</v>
      </c>
      <c r="C160" s="126"/>
      <c r="D160" s="156">
        <f t="shared" ref="D160:D168" si="21">C160*F160</f>
        <v>0</v>
      </c>
      <c r="E160" s="153">
        <f t="shared" ref="E160:E167" si="22">D160</f>
        <v>0</v>
      </c>
      <c r="F160" s="66">
        <v>1.5</v>
      </c>
      <c r="G160" s="293"/>
      <c r="H160" s="285"/>
      <c r="J160" s="81"/>
      <c r="K160" s="81"/>
      <c r="L160" s="81"/>
    </row>
    <row r="161" spans="1:12" x14ac:dyDescent="0.25">
      <c r="A161" s="3" t="s">
        <v>387</v>
      </c>
      <c r="B161" s="51" t="s">
        <v>185</v>
      </c>
      <c r="C161" s="126"/>
      <c r="D161" s="156">
        <f t="shared" si="21"/>
        <v>0</v>
      </c>
      <c r="E161" s="153">
        <f t="shared" si="22"/>
        <v>0</v>
      </c>
      <c r="F161" s="66">
        <v>1.5</v>
      </c>
      <c r="G161" s="294"/>
      <c r="H161" s="287"/>
      <c r="J161" s="81"/>
      <c r="K161" s="81"/>
      <c r="L161" s="81"/>
    </row>
    <row r="162" spans="1:12" x14ac:dyDescent="0.25">
      <c r="A162" s="3" t="s">
        <v>388</v>
      </c>
      <c r="B162" s="51" t="s">
        <v>186</v>
      </c>
      <c r="C162" s="126"/>
      <c r="D162" s="156">
        <f t="shared" si="21"/>
        <v>0</v>
      </c>
      <c r="E162" s="153">
        <f t="shared" si="22"/>
        <v>0</v>
      </c>
      <c r="F162" s="66">
        <v>1</v>
      </c>
      <c r="G162" s="294"/>
      <c r="H162" s="287"/>
      <c r="J162" s="81"/>
      <c r="K162" s="81"/>
      <c r="L162" s="81"/>
    </row>
    <row r="163" spans="1:12" x14ac:dyDescent="0.25">
      <c r="A163" s="3" t="s">
        <v>389</v>
      </c>
      <c r="B163" s="51" t="s">
        <v>186</v>
      </c>
      <c r="C163" s="126"/>
      <c r="D163" s="156">
        <f t="shared" si="21"/>
        <v>0</v>
      </c>
      <c r="E163" s="153">
        <f t="shared" si="22"/>
        <v>0</v>
      </c>
      <c r="F163" s="66">
        <v>1</v>
      </c>
      <c r="G163" s="294"/>
      <c r="H163" s="287"/>
      <c r="J163" s="81"/>
      <c r="K163" s="81"/>
      <c r="L163" s="81"/>
    </row>
    <row r="164" spans="1:12" ht="15.75" thickBot="1" x14ac:dyDescent="0.3">
      <c r="A164" s="3" t="s">
        <v>390</v>
      </c>
      <c r="B164" s="51" t="s">
        <v>187</v>
      </c>
      <c r="C164" s="126"/>
      <c r="D164" s="156">
        <f t="shared" si="21"/>
        <v>0</v>
      </c>
      <c r="E164" s="153">
        <f t="shared" si="22"/>
        <v>0</v>
      </c>
      <c r="F164" s="66">
        <v>0.5</v>
      </c>
      <c r="G164" s="292"/>
      <c r="H164" s="289"/>
      <c r="J164" s="81"/>
      <c r="K164" s="81"/>
      <c r="L164" s="81"/>
    </row>
    <row r="165" spans="1:12" ht="15.75" thickBot="1" x14ac:dyDescent="0.3">
      <c r="A165" s="71" t="s">
        <v>188</v>
      </c>
      <c r="B165" s="30"/>
      <c r="C165" s="30"/>
      <c r="D165" s="164"/>
      <c r="E165" s="164"/>
      <c r="F165" s="236"/>
      <c r="G165" s="268"/>
      <c r="H165" s="269"/>
      <c r="J165" s="81"/>
      <c r="K165" s="81"/>
      <c r="L165" s="81"/>
    </row>
    <row r="166" spans="1:12" x14ac:dyDescent="0.25">
      <c r="A166" s="2" t="s">
        <v>189</v>
      </c>
      <c r="B166" s="280" t="s">
        <v>190</v>
      </c>
      <c r="C166" s="195"/>
      <c r="D166" s="46">
        <f t="shared" si="21"/>
        <v>0</v>
      </c>
      <c r="E166" s="152">
        <f t="shared" si="22"/>
        <v>0</v>
      </c>
      <c r="F166" s="240">
        <v>5</v>
      </c>
      <c r="G166" s="293"/>
      <c r="H166" s="285"/>
      <c r="J166" s="81"/>
      <c r="K166" s="81"/>
      <c r="L166" s="81"/>
    </row>
    <row r="167" spans="1:12" ht="15.75" thickBot="1" x14ac:dyDescent="0.3">
      <c r="A167" s="249" t="s">
        <v>191</v>
      </c>
      <c r="B167" s="51" t="s">
        <v>391</v>
      </c>
      <c r="C167" s="250"/>
      <c r="D167" s="205">
        <f t="shared" si="21"/>
        <v>0</v>
      </c>
      <c r="E167" s="183">
        <f t="shared" si="22"/>
        <v>0</v>
      </c>
      <c r="F167" s="67">
        <v>5</v>
      </c>
      <c r="G167" s="294"/>
      <c r="H167" s="287"/>
      <c r="J167" s="81"/>
      <c r="K167" s="81"/>
      <c r="L167" s="81"/>
    </row>
    <row r="168" spans="1:12" ht="15.75" thickBot="1" x14ac:dyDescent="0.3">
      <c r="A168" s="9" t="s">
        <v>192</v>
      </c>
      <c r="B168" s="60" t="s">
        <v>193</v>
      </c>
      <c r="C168" s="245"/>
      <c r="D168" s="49">
        <f t="shared" si="21"/>
        <v>0</v>
      </c>
      <c r="E168" s="165">
        <f>D168</f>
        <v>0</v>
      </c>
      <c r="F168" s="281">
        <v>10</v>
      </c>
      <c r="G168" s="292"/>
      <c r="H168" s="289"/>
      <c r="J168" s="81"/>
      <c r="K168" s="81"/>
      <c r="L168" s="81"/>
    </row>
    <row r="169" spans="1:12" ht="236.25" customHeight="1" thickBot="1" x14ac:dyDescent="0.3">
      <c r="A169" s="279" t="s">
        <v>329</v>
      </c>
      <c r="B169" s="422"/>
      <c r="C169" s="423"/>
      <c r="D169" s="423"/>
      <c r="E169" s="423"/>
      <c r="F169" s="219">
        <v>10</v>
      </c>
      <c r="G169" s="303"/>
      <c r="H169" s="304"/>
      <c r="J169" s="81"/>
      <c r="K169" s="81"/>
      <c r="L169" s="81"/>
    </row>
    <row r="170" spans="1:12" s="81" customFormat="1" ht="37.5" customHeight="1" thickBot="1" x14ac:dyDescent="0.3"/>
    <row r="171" spans="1:12" ht="45.75" customHeight="1" thickBot="1" x14ac:dyDescent="0.3">
      <c r="A171" s="351" t="s">
        <v>196</v>
      </c>
      <c r="B171" s="352"/>
      <c r="C171" s="352"/>
      <c r="D171" s="352"/>
      <c r="E171" s="352"/>
      <c r="F171" s="352"/>
      <c r="G171" s="352"/>
      <c r="H171" s="353"/>
      <c r="J171" s="81"/>
      <c r="K171" s="81"/>
      <c r="L171" s="81"/>
    </row>
    <row r="172" spans="1:12" ht="38.25" customHeight="1" thickBot="1" x14ac:dyDescent="0.3">
      <c r="A172" s="71" t="s">
        <v>197</v>
      </c>
      <c r="B172" s="29"/>
      <c r="C172" s="29"/>
      <c r="D172" s="56"/>
      <c r="E172" s="56"/>
      <c r="F172" s="56"/>
      <c r="G172" s="56"/>
      <c r="H172" s="57"/>
      <c r="J172" s="81"/>
      <c r="K172" s="81"/>
      <c r="L172" s="81"/>
    </row>
    <row r="173" spans="1:12" ht="62.25" customHeight="1" thickBot="1" x14ac:dyDescent="0.3">
      <c r="A173" s="222" t="s">
        <v>0</v>
      </c>
      <c r="B173" s="194" t="s">
        <v>1</v>
      </c>
      <c r="C173" s="202" t="s">
        <v>87</v>
      </c>
      <c r="D173" s="259" t="s">
        <v>89</v>
      </c>
      <c r="E173" s="260" t="s">
        <v>51</v>
      </c>
      <c r="F173" s="237" t="s">
        <v>86</v>
      </c>
      <c r="G173" s="213" t="s">
        <v>399</v>
      </c>
      <c r="H173" s="213" t="s">
        <v>398</v>
      </c>
      <c r="I173" s="83"/>
      <c r="J173" s="81"/>
      <c r="K173" s="81"/>
      <c r="L173" s="81"/>
    </row>
    <row r="174" spans="1:12" ht="25.5" customHeight="1" x14ac:dyDescent="0.25">
      <c r="A174" s="58" t="s">
        <v>198</v>
      </c>
      <c r="B174" s="425" t="s">
        <v>201</v>
      </c>
      <c r="C174" s="427"/>
      <c r="D174" s="426">
        <f>C174*F174</f>
        <v>0</v>
      </c>
      <c r="E174" s="419">
        <f>IF(D174&gt;10,10,D174)</f>
        <v>0</v>
      </c>
      <c r="F174" s="424">
        <v>5</v>
      </c>
      <c r="G174" s="358"/>
      <c r="H174" s="342"/>
      <c r="J174" s="81"/>
      <c r="K174" s="81"/>
      <c r="L174" s="81"/>
    </row>
    <row r="175" spans="1:12" x14ac:dyDescent="0.25">
      <c r="A175" s="59" t="s">
        <v>199</v>
      </c>
      <c r="B175" s="401"/>
      <c r="C175" s="405"/>
      <c r="D175" s="406"/>
      <c r="E175" s="403"/>
      <c r="F175" s="399"/>
      <c r="G175" s="358"/>
      <c r="H175" s="342"/>
      <c r="J175" s="81"/>
      <c r="K175" s="81"/>
      <c r="L175" s="81"/>
    </row>
    <row r="176" spans="1:12" x14ac:dyDescent="0.25">
      <c r="A176" s="5" t="s">
        <v>200</v>
      </c>
      <c r="B176" s="401"/>
      <c r="C176" s="405"/>
      <c r="D176" s="406"/>
      <c r="E176" s="403"/>
      <c r="F176" s="399"/>
      <c r="G176" s="410"/>
      <c r="H176" s="412"/>
      <c r="J176" s="81"/>
      <c r="K176" s="81"/>
      <c r="L176" s="81"/>
    </row>
    <row r="177" spans="1:12" ht="25.5" x14ac:dyDescent="0.25">
      <c r="A177" s="13" t="s">
        <v>202</v>
      </c>
      <c r="B177" s="401" t="s">
        <v>205</v>
      </c>
      <c r="C177" s="405"/>
      <c r="D177" s="406">
        <f>C177*F177</f>
        <v>0</v>
      </c>
      <c r="E177" s="403">
        <f>IF(D177&gt;10,10,D177)</f>
        <v>0</v>
      </c>
      <c r="F177" s="399">
        <v>10</v>
      </c>
      <c r="G177" s="411"/>
      <c r="H177" s="409"/>
      <c r="J177" s="81"/>
      <c r="K177" s="81"/>
      <c r="L177" s="81"/>
    </row>
    <row r="178" spans="1:12" x14ac:dyDescent="0.25">
      <c r="A178" s="59" t="s">
        <v>203</v>
      </c>
      <c r="B178" s="401"/>
      <c r="C178" s="405"/>
      <c r="D178" s="406"/>
      <c r="E178" s="403"/>
      <c r="F178" s="399"/>
      <c r="G178" s="358"/>
      <c r="H178" s="342"/>
      <c r="J178" s="81"/>
      <c r="K178" s="81"/>
      <c r="L178" s="81"/>
    </row>
    <row r="179" spans="1:12" x14ac:dyDescent="0.25">
      <c r="A179" s="5" t="s">
        <v>204</v>
      </c>
      <c r="B179" s="401"/>
      <c r="C179" s="405"/>
      <c r="D179" s="406"/>
      <c r="E179" s="403"/>
      <c r="F179" s="399"/>
      <c r="G179" s="410"/>
      <c r="H179" s="412"/>
      <c r="J179" s="81"/>
      <c r="K179" s="81"/>
      <c r="L179" s="81"/>
    </row>
    <row r="180" spans="1:12" x14ac:dyDescent="0.25">
      <c r="A180" s="13" t="s">
        <v>206</v>
      </c>
      <c r="B180" s="401" t="s">
        <v>201</v>
      </c>
      <c r="C180" s="405"/>
      <c r="D180" s="406">
        <f>C180*F180</f>
        <v>0</v>
      </c>
      <c r="E180" s="403">
        <f>IF(D180&gt;10,10,D180)</f>
        <v>0</v>
      </c>
      <c r="F180" s="399">
        <v>5</v>
      </c>
      <c r="G180" s="411"/>
      <c r="H180" s="409"/>
      <c r="J180" s="81"/>
      <c r="K180" s="81"/>
      <c r="L180" s="81"/>
    </row>
    <row r="181" spans="1:12" x14ac:dyDescent="0.25">
      <c r="A181" s="59" t="s">
        <v>207</v>
      </c>
      <c r="B181" s="401"/>
      <c r="C181" s="405"/>
      <c r="D181" s="406"/>
      <c r="E181" s="403"/>
      <c r="F181" s="399"/>
      <c r="G181" s="358"/>
      <c r="H181" s="342"/>
      <c r="J181" s="81"/>
      <c r="K181" s="81"/>
      <c r="L181" s="81"/>
    </row>
    <row r="182" spans="1:12" x14ac:dyDescent="0.25">
      <c r="A182" s="5" t="s">
        <v>208</v>
      </c>
      <c r="B182" s="401"/>
      <c r="C182" s="405"/>
      <c r="D182" s="406"/>
      <c r="E182" s="403"/>
      <c r="F182" s="399"/>
      <c r="G182" s="410"/>
      <c r="H182" s="412"/>
      <c r="J182" s="81"/>
      <c r="K182" s="81"/>
      <c r="L182" s="81"/>
    </row>
    <row r="183" spans="1:12" ht="25.5" x14ac:dyDescent="0.25">
      <c r="A183" s="13" t="s">
        <v>209</v>
      </c>
      <c r="B183" s="401" t="s">
        <v>212</v>
      </c>
      <c r="C183" s="405"/>
      <c r="D183" s="406">
        <f>C183*F183</f>
        <v>0</v>
      </c>
      <c r="E183" s="403">
        <f>IF(D183&gt;2.5,2.5,D183)</f>
        <v>0</v>
      </c>
      <c r="F183" s="399">
        <v>2.5</v>
      </c>
      <c r="G183" s="411"/>
      <c r="H183" s="409"/>
      <c r="J183" s="81"/>
      <c r="K183" s="81"/>
      <c r="L183" s="81"/>
    </row>
    <row r="184" spans="1:12" x14ac:dyDescent="0.25">
      <c r="A184" s="59" t="s">
        <v>210</v>
      </c>
      <c r="B184" s="401"/>
      <c r="C184" s="405"/>
      <c r="D184" s="406"/>
      <c r="E184" s="403"/>
      <c r="F184" s="399"/>
      <c r="G184" s="358"/>
      <c r="H184" s="342"/>
      <c r="J184" s="81"/>
      <c r="K184" s="81"/>
      <c r="L184" s="81"/>
    </row>
    <row r="185" spans="1:12" ht="15.75" thickBot="1" x14ac:dyDescent="0.3">
      <c r="A185" s="60" t="s">
        <v>211</v>
      </c>
      <c r="B185" s="402"/>
      <c r="C185" s="408"/>
      <c r="D185" s="407"/>
      <c r="E185" s="404"/>
      <c r="F185" s="400"/>
      <c r="G185" s="359"/>
      <c r="H185" s="343"/>
      <c r="J185" s="81"/>
      <c r="K185" s="81"/>
      <c r="L185" s="81"/>
    </row>
    <row r="186" spans="1:12" s="81" customFormat="1" x14ac:dyDescent="0.25"/>
    <row r="187" spans="1:12" s="81" customFormat="1" ht="29.25" customHeight="1" x14ac:dyDescent="0.3">
      <c r="A187" s="339" t="s">
        <v>262</v>
      </c>
      <c r="B187" s="339"/>
      <c r="C187" s="339"/>
      <c r="D187" s="339"/>
      <c r="E187" s="339"/>
    </row>
    <row r="188" spans="1:12" s="81" customFormat="1" ht="15.75" thickBot="1" x14ac:dyDescent="0.3"/>
    <row r="189" spans="1:12" s="81" customFormat="1" ht="15.75" thickBot="1" x14ac:dyDescent="0.3">
      <c r="A189" s="379" t="s">
        <v>250</v>
      </c>
      <c r="B189" s="380"/>
      <c r="C189" s="381"/>
    </row>
    <row r="190" spans="1:12" s="81" customFormat="1" ht="30.75" customHeight="1" x14ac:dyDescent="0.25">
      <c r="A190" s="105"/>
      <c r="B190" s="31" t="s">
        <v>52</v>
      </c>
      <c r="C190" s="106" t="s">
        <v>51</v>
      </c>
    </row>
    <row r="191" spans="1:12" s="81" customFormat="1" x14ac:dyDescent="0.25">
      <c r="A191" s="107" t="s">
        <v>251</v>
      </c>
      <c r="B191" s="108">
        <f>SUM($E$14:$E$24)</f>
        <v>0</v>
      </c>
      <c r="C191" s="109">
        <f>IF((B191&gt;50),50,B191)</f>
        <v>0</v>
      </c>
    </row>
    <row r="192" spans="1:12" s="81" customFormat="1" x14ac:dyDescent="0.25">
      <c r="A192" s="107" t="s">
        <v>252</v>
      </c>
      <c r="B192" s="114">
        <f>SUM($E$31:$E$46)</f>
        <v>0</v>
      </c>
      <c r="C192" s="115">
        <f>IF((B192&gt;50),50,B192)</f>
        <v>0</v>
      </c>
    </row>
    <row r="193" spans="1:3" s="81" customFormat="1" x14ac:dyDescent="0.25">
      <c r="A193" s="107" t="s">
        <v>253</v>
      </c>
      <c r="B193" s="114">
        <f>SUM($E$54:$E$58,$E$61:$E$74,$E$76:$E$79,$E$81:$E$82,$E$84:$E$87)</f>
        <v>0</v>
      </c>
      <c r="C193" s="115">
        <f>IF(B193&gt;M5,M5,B193)</f>
        <v>0</v>
      </c>
    </row>
    <row r="194" spans="1:3" s="81" customFormat="1" x14ac:dyDescent="0.25">
      <c r="A194" s="107" t="s">
        <v>254</v>
      </c>
      <c r="B194" s="114">
        <f>SUM($E$96:$E$97,$E$99:$E$102,$E$104:$E$106,$E$108:$E$109)</f>
        <v>0</v>
      </c>
      <c r="C194" s="115">
        <f>IF((B194&gt;15),15,B194)</f>
        <v>0</v>
      </c>
    </row>
    <row r="195" spans="1:3" s="81" customFormat="1" x14ac:dyDescent="0.25">
      <c r="A195" s="107" t="s">
        <v>255</v>
      </c>
      <c r="B195" s="114">
        <f>SUM($E$118:$E$130,$E$132:$E$146,$E$148:$E$149,$E$151:$E$157,$E$160:$E$164,$E$166:$E$168)</f>
        <v>0</v>
      </c>
      <c r="C195" s="115">
        <f>IF((B195&gt;25),25,B195)</f>
        <v>0</v>
      </c>
    </row>
    <row r="196" spans="1:3" s="81" customFormat="1" ht="15.75" thickBot="1" x14ac:dyDescent="0.3">
      <c r="A196" s="110" t="s">
        <v>256</v>
      </c>
      <c r="B196" s="112">
        <f>SUM($E$174:$E$185)</f>
        <v>0</v>
      </c>
      <c r="C196" s="116">
        <f>IF((B196&gt;25),25,B196)</f>
        <v>0</v>
      </c>
    </row>
    <row r="197" spans="1:3" s="81" customFormat="1" ht="15.75" thickBot="1" x14ac:dyDescent="0.3">
      <c r="A197" s="111" t="s">
        <v>235</v>
      </c>
      <c r="B197" s="112">
        <f>SUM(B191:B196)</f>
        <v>0</v>
      </c>
      <c r="C197" s="116">
        <f>IF((SUM(C191:C196)&gt;100),100,SUM(C191:C196))</f>
        <v>0</v>
      </c>
    </row>
    <row r="198" spans="1:3" s="81" customFormat="1" x14ac:dyDescent="0.25"/>
    <row r="199" spans="1:3" s="81" customFormat="1" x14ac:dyDescent="0.25"/>
    <row r="200" spans="1:3" s="81" customFormat="1" x14ac:dyDescent="0.25"/>
    <row r="201" spans="1:3" s="81" customFormat="1" x14ac:dyDescent="0.25"/>
    <row r="202" spans="1:3" s="81" customFormat="1" x14ac:dyDescent="0.25"/>
    <row r="203" spans="1:3" s="81" customFormat="1" x14ac:dyDescent="0.25"/>
    <row r="204" spans="1:3" s="81" customFormat="1" x14ac:dyDescent="0.25"/>
    <row r="205" spans="1:3" s="81" customFormat="1" x14ac:dyDescent="0.25"/>
    <row r="206" spans="1:3" s="81" customFormat="1" x14ac:dyDescent="0.25"/>
    <row r="207" spans="1:3" s="81" customFormat="1" x14ac:dyDescent="0.25"/>
    <row r="208" spans="1:3" s="81" customFormat="1" x14ac:dyDescent="0.25"/>
    <row r="209" s="81" customFormat="1" x14ac:dyDescent="0.25"/>
    <row r="210" s="81" customFormat="1" x14ac:dyDescent="0.25"/>
    <row r="211" s="81" customFormat="1" x14ac:dyDescent="0.25"/>
    <row r="212" s="81" customFormat="1" x14ac:dyDescent="0.25"/>
    <row r="213" s="81" customFormat="1" x14ac:dyDescent="0.25"/>
    <row r="214" s="81" customFormat="1" x14ac:dyDescent="0.25"/>
    <row r="215" s="81" customFormat="1" x14ac:dyDescent="0.25"/>
    <row r="216" s="81" customFormat="1" x14ac:dyDescent="0.25"/>
    <row r="217" s="81" customFormat="1" x14ac:dyDescent="0.25"/>
    <row r="218" s="81" customFormat="1" x14ac:dyDescent="0.25"/>
    <row r="219" s="81" customFormat="1" x14ac:dyDescent="0.25"/>
    <row r="220" s="81" customFormat="1" x14ac:dyDescent="0.25"/>
    <row r="221" s="81" customFormat="1" x14ac:dyDescent="0.25"/>
    <row r="222" s="81" customFormat="1" x14ac:dyDescent="0.25"/>
    <row r="223" s="81" customFormat="1" x14ac:dyDescent="0.25"/>
    <row r="224" s="81" customFormat="1" x14ac:dyDescent="0.25"/>
    <row r="225" s="81" customFormat="1" x14ac:dyDescent="0.25"/>
    <row r="226" s="81" customFormat="1" x14ac:dyDescent="0.25"/>
    <row r="227" s="81" customFormat="1" x14ac:dyDescent="0.25"/>
    <row r="228" s="81" customFormat="1" x14ac:dyDescent="0.25"/>
    <row r="229" s="81" customFormat="1" x14ac:dyDescent="0.25"/>
    <row r="230" s="81" customFormat="1" x14ac:dyDescent="0.25"/>
    <row r="231" s="81" customFormat="1" x14ac:dyDescent="0.25"/>
    <row r="232" s="81" customFormat="1" x14ac:dyDescent="0.25"/>
    <row r="233" s="81" customFormat="1" x14ac:dyDescent="0.25"/>
    <row r="234" s="81" customFormat="1" x14ac:dyDescent="0.25"/>
    <row r="235" s="81" customFormat="1" x14ac:dyDescent="0.25"/>
    <row r="236" s="81" customFormat="1" x14ac:dyDescent="0.25"/>
    <row r="237" s="81" customFormat="1" x14ac:dyDescent="0.25"/>
    <row r="238" s="81" customFormat="1" x14ac:dyDescent="0.25"/>
    <row r="239" s="81" customFormat="1" x14ac:dyDescent="0.25"/>
    <row r="240" s="81" customFormat="1" x14ac:dyDescent="0.25"/>
    <row r="241" s="81" customFormat="1" x14ac:dyDescent="0.25"/>
    <row r="242" s="81" customFormat="1" x14ac:dyDescent="0.25"/>
    <row r="243" s="81" customFormat="1" x14ac:dyDescent="0.25"/>
    <row r="244" s="81" customFormat="1" x14ac:dyDescent="0.25"/>
    <row r="245" s="81" customFormat="1" x14ac:dyDescent="0.25"/>
    <row r="246" s="81" customFormat="1" x14ac:dyDescent="0.25"/>
    <row r="247" s="81" customFormat="1" x14ac:dyDescent="0.25"/>
    <row r="248" s="81" customFormat="1" x14ac:dyDescent="0.25"/>
    <row r="249" s="81" customFormat="1" x14ac:dyDescent="0.25"/>
    <row r="250" s="81" customFormat="1" x14ac:dyDescent="0.25"/>
    <row r="251" s="81" customFormat="1" x14ac:dyDescent="0.25"/>
    <row r="252" s="81" customFormat="1" x14ac:dyDescent="0.25"/>
    <row r="253" s="81" customFormat="1" x14ac:dyDescent="0.25"/>
    <row r="254" s="81" customFormat="1" x14ac:dyDescent="0.25"/>
    <row r="255" s="81" customFormat="1" x14ac:dyDescent="0.25"/>
    <row r="256" s="81" customFormat="1" x14ac:dyDescent="0.25"/>
    <row r="257" s="81" customFormat="1" x14ac:dyDescent="0.25"/>
    <row r="258" s="81" customFormat="1" x14ac:dyDescent="0.25"/>
    <row r="259" s="81" customFormat="1" x14ac:dyDescent="0.25"/>
    <row r="260" s="81" customFormat="1" x14ac:dyDescent="0.25"/>
    <row r="261" s="81" customFormat="1" x14ac:dyDescent="0.25"/>
    <row r="262" s="81" customFormat="1" x14ac:dyDescent="0.25"/>
    <row r="263" s="81" customFormat="1" x14ac:dyDescent="0.25"/>
    <row r="264" s="81" customFormat="1" x14ac:dyDescent="0.25"/>
    <row r="265" s="81" customFormat="1" x14ac:dyDescent="0.25"/>
    <row r="266" s="81" customFormat="1" x14ac:dyDescent="0.25"/>
    <row r="267" s="81" customFormat="1" x14ac:dyDescent="0.25"/>
    <row r="268" s="81" customFormat="1" x14ac:dyDescent="0.25"/>
    <row r="269" s="81" customFormat="1" x14ac:dyDescent="0.25"/>
    <row r="270" s="81" customFormat="1" x14ac:dyDescent="0.25"/>
    <row r="271" s="81" customFormat="1" x14ac:dyDescent="0.25"/>
    <row r="272" s="81" customFormat="1" x14ac:dyDescent="0.25"/>
    <row r="273" s="81" customFormat="1" x14ac:dyDescent="0.25"/>
    <row r="274" s="81" customFormat="1" x14ac:dyDescent="0.25"/>
    <row r="275" s="81" customFormat="1" x14ac:dyDescent="0.25"/>
    <row r="276" s="81" customFormat="1" x14ac:dyDescent="0.25"/>
    <row r="277" s="81" customFormat="1" x14ac:dyDescent="0.25"/>
    <row r="278" s="81" customFormat="1" x14ac:dyDescent="0.25"/>
    <row r="279" s="81" customFormat="1" x14ac:dyDescent="0.25"/>
    <row r="280" s="81" customFormat="1" x14ac:dyDescent="0.25"/>
    <row r="281" s="81" customFormat="1" x14ac:dyDescent="0.25"/>
    <row r="282" s="81" customFormat="1" x14ac:dyDescent="0.25"/>
    <row r="283" s="81" customFormat="1" x14ac:dyDescent="0.25"/>
    <row r="284" s="81" customFormat="1" x14ac:dyDescent="0.25"/>
    <row r="285" s="81" customFormat="1" x14ac:dyDescent="0.25"/>
    <row r="286" s="81" customFormat="1" x14ac:dyDescent="0.25"/>
    <row r="287" s="81" customFormat="1" x14ac:dyDescent="0.25"/>
    <row r="288" s="81" customFormat="1" x14ac:dyDescent="0.25"/>
    <row r="289" s="81" customFormat="1" x14ac:dyDescent="0.25"/>
    <row r="290" s="81" customFormat="1" x14ac:dyDescent="0.25"/>
    <row r="291" s="81" customFormat="1" x14ac:dyDescent="0.25"/>
    <row r="292" s="81" customFormat="1" x14ac:dyDescent="0.25"/>
    <row r="293" s="81" customFormat="1" x14ac:dyDescent="0.25"/>
    <row r="294" s="81" customFormat="1" x14ac:dyDescent="0.25"/>
    <row r="295" s="81" customFormat="1" x14ac:dyDescent="0.25"/>
    <row r="296" s="81" customFormat="1" x14ac:dyDescent="0.25"/>
    <row r="297" s="81" customFormat="1" x14ac:dyDescent="0.25"/>
    <row r="298" s="81" customFormat="1" x14ac:dyDescent="0.25"/>
    <row r="299" s="81" customFormat="1" x14ac:dyDescent="0.25"/>
    <row r="300" s="81" customFormat="1" x14ac:dyDescent="0.25"/>
    <row r="301" s="81" customFormat="1" x14ac:dyDescent="0.25"/>
    <row r="302" s="81" customFormat="1" x14ac:dyDescent="0.25"/>
    <row r="303" s="81" customFormat="1" x14ac:dyDescent="0.25"/>
    <row r="304" s="81" customFormat="1" x14ac:dyDescent="0.25"/>
    <row r="305" s="81" customFormat="1" x14ac:dyDescent="0.25"/>
    <row r="306" s="81" customFormat="1" x14ac:dyDescent="0.25"/>
    <row r="307" s="81" customFormat="1" x14ac:dyDescent="0.25"/>
    <row r="308" s="81" customFormat="1" x14ac:dyDescent="0.25"/>
    <row r="309" s="81" customFormat="1" x14ac:dyDescent="0.25"/>
    <row r="310" s="81" customFormat="1" x14ac:dyDescent="0.25"/>
    <row r="311" s="81" customFormat="1" x14ac:dyDescent="0.25"/>
    <row r="312" s="81" customFormat="1" x14ac:dyDescent="0.25"/>
    <row r="313" s="81" customFormat="1" x14ac:dyDescent="0.25"/>
    <row r="314" s="81" customFormat="1" x14ac:dyDescent="0.25"/>
    <row r="315" s="81" customFormat="1" x14ac:dyDescent="0.25"/>
    <row r="316" s="81" customFormat="1" x14ac:dyDescent="0.25"/>
    <row r="317" s="81" customFormat="1" x14ac:dyDescent="0.25"/>
    <row r="318" s="81" customFormat="1" x14ac:dyDescent="0.25"/>
    <row r="319" s="81" customFormat="1" x14ac:dyDescent="0.25"/>
    <row r="320" s="81" customFormat="1" x14ac:dyDescent="0.25"/>
    <row r="321" s="81" customFormat="1" x14ac:dyDescent="0.25"/>
    <row r="322" s="81" customFormat="1" x14ac:dyDescent="0.25"/>
    <row r="323" s="81" customFormat="1" x14ac:dyDescent="0.25"/>
    <row r="324" s="81" customFormat="1" x14ac:dyDescent="0.25"/>
    <row r="325" s="81" customFormat="1" x14ac:dyDescent="0.25"/>
    <row r="326" s="81" customFormat="1" x14ac:dyDescent="0.25"/>
    <row r="327" s="81" customFormat="1" x14ac:dyDescent="0.25"/>
    <row r="328" s="81" customFormat="1" x14ac:dyDescent="0.25"/>
    <row r="329" s="81" customFormat="1" x14ac:dyDescent="0.25"/>
    <row r="330" s="81" customFormat="1" x14ac:dyDescent="0.25"/>
    <row r="331" s="81" customFormat="1" x14ac:dyDescent="0.25"/>
    <row r="332" s="81" customFormat="1" x14ac:dyDescent="0.25"/>
    <row r="333" s="81" customFormat="1" x14ac:dyDescent="0.25"/>
    <row r="334" s="81" customFormat="1" x14ac:dyDescent="0.25"/>
    <row r="335" s="81" customFormat="1" x14ac:dyDescent="0.25"/>
    <row r="336" s="81" customFormat="1" x14ac:dyDescent="0.25"/>
    <row r="337" s="81" customFormat="1" x14ac:dyDescent="0.25"/>
    <row r="338" s="81" customFormat="1" x14ac:dyDescent="0.25"/>
    <row r="339" s="81" customFormat="1" x14ac:dyDescent="0.25"/>
    <row r="340" s="81" customFormat="1" x14ac:dyDescent="0.25"/>
    <row r="341" s="81" customFormat="1" x14ac:dyDescent="0.25"/>
    <row r="342" s="81" customFormat="1" x14ac:dyDescent="0.25"/>
    <row r="343" s="81" customFormat="1" x14ac:dyDescent="0.25"/>
    <row r="344" s="81" customFormat="1" x14ac:dyDescent="0.25"/>
    <row r="345" s="81" customFormat="1" x14ac:dyDescent="0.25"/>
    <row r="346" s="81" customFormat="1" x14ac:dyDescent="0.25"/>
    <row r="347" s="81" customFormat="1" x14ac:dyDescent="0.25"/>
    <row r="348" s="81" customFormat="1" x14ac:dyDescent="0.25"/>
    <row r="349" s="81" customFormat="1" x14ac:dyDescent="0.25"/>
    <row r="350" s="81" customFormat="1" x14ac:dyDescent="0.25"/>
    <row r="351" s="81" customFormat="1" x14ac:dyDescent="0.25"/>
    <row r="352" s="81" customFormat="1" x14ac:dyDescent="0.25"/>
    <row r="353" s="81" customFormat="1" x14ac:dyDescent="0.25"/>
    <row r="354" s="81" customFormat="1" x14ac:dyDescent="0.25"/>
    <row r="355" s="81" customFormat="1" x14ac:dyDescent="0.25"/>
    <row r="356" s="81" customFormat="1" x14ac:dyDescent="0.25"/>
    <row r="357" s="81" customFormat="1" x14ac:dyDescent="0.25"/>
    <row r="358" s="81" customFormat="1" x14ac:dyDescent="0.25"/>
    <row r="359" s="81" customFormat="1" x14ac:dyDescent="0.25"/>
    <row r="360" s="81" customFormat="1" x14ac:dyDescent="0.25"/>
    <row r="361" s="81" customFormat="1" x14ac:dyDescent="0.25"/>
    <row r="362" s="81" customFormat="1" x14ac:dyDescent="0.25"/>
    <row r="363" s="81" customFormat="1" x14ac:dyDescent="0.25"/>
    <row r="364" s="81" customFormat="1" x14ac:dyDescent="0.25"/>
    <row r="365" s="81" customFormat="1" x14ac:dyDescent="0.25"/>
    <row r="366" s="81" customFormat="1" x14ac:dyDescent="0.25"/>
    <row r="367" s="81" customFormat="1" x14ac:dyDescent="0.25"/>
    <row r="368" s="81" customFormat="1" x14ac:dyDescent="0.25"/>
    <row r="369" s="81" customFormat="1" x14ac:dyDescent="0.25"/>
    <row r="370" s="81" customFormat="1" x14ac:dyDescent="0.25"/>
    <row r="371" s="81" customFormat="1" x14ac:dyDescent="0.25"/>
    <row r="372" s="81" customFormat="1" x14ac:dyDescent="0.25"/>
    <row r="373" s="81" customFormat="1" x14ac:dyDescent="0.25"/>
    <row r="374" s="81" customFormat="1" x14ac:dyDescent="0.25"/>
    <row r="375" s="81" customFormat="1" x14ac:dyDescent="0.25"/>
    <row r="376" s="81" customFormat="1" x14ac:dyDescent="0.25"/>
    <row r="377" s="81" customFormat="1" x14ac:dyDescent="0.25"/>
    <row r="378" s="81" customFormat="1" x14ac:dyDescent="0.25"/>
    <row r="379" s="81" customFormat="1" x14ac:dyDescent="0.25"/>
    <row r="380" s="81" customFormat="1" x14ac:dyDescent="0.25"/>
    <row r="381" s="81" customFormat="1" x14ac:dyDescent="0.25"/>
    <row r="382" s="81" customFormat="1" x14ac:dyDescent="0.25"/>
    <row r="383" s="81" customFormat="1" x14ac:dyDescent="0.25"/>
    <row r="384" s="81" customFormat="1" x14ac:dyDescent="0.25"/>
    <row r="385" s="81" customFormat="1" x14ac:dyDescent="0.25"/>
    <row r="386" s="81" customFormat="1" x14ac:dyDescent="0.25"/>
    <row r="387" s="81" customFormat="1" x14ac:dyDescent="0.25"/>
    <row r="388" s="81" customFormat="1" x14ac:dyDescent="0.25"/>
    <row r="389" s="81" customFormat="1" x14ac:dyDescent="0.25"/>
    <row r="390" s="81" customFormat="1" x14ac:dyDescent="0.25"/>
    <row r="391" s="81" customFormat="1" x14ac:dyDescent="0.25"/>
    <row r="392" s="81" customFormat="1" x14ac:dyDescent="0.25"/>
    <row r="393" s="81" customFormat="1" x14ac:dyDescent="0.25"/>
    <row r="394" s="81" customFormat="1" x14ac:dyDescent="0.25"/>
    <row r="395" s="81" customFormat="1" x14ac:dyDescent="0.25"/>
    <row r="396" s="81" customFormat="1" x14ac:dyDescent="0.25"/>
    <row r="397" s="81" customFormat="1" x14ac:dyDescent="0.25"/>
    <row r="398" s="81" customFormat="1" x14ac:dyDescent="0.25"/>
    <row r="399" s="81" customFormat="1" x14ac:dyDescent="0.25"/>
    <row r="400" s="81" customFormat="1" x14ac:dyDescent="0.25"/>
    <row r="401" s="81" customFormat="1" x14ac:dyDescent="0.25"/>
    <row r="402" s="81" customFormat="1" x14ac:dyDescent="0.25"/>
    <row r="403" s="81" customFormat="1" x14ac:dyDescent="0.25"/>
    <row r="404" s="81" customFormat="1" x14ac:dyDescent="0.25"/>
    <row r="405" s="81" customFormat="1" x14ac:dyDescent="0.25"/>
    <row r="406" s="81" customFormat="1" x14ac:dyDescent="0.25"/>
    <row r="407" s="81" customFormat="1" x14ac:dyDescent="0.25"/>
    <row r="408" s="81" customFormat="1" x14ac:dyDescent="0.25"/>
    <row r="409" s="81" customFormat="1" x14ac:dyDescent="0.25"/>
    <row r="410" s="81" customFormat="1" x14ac:dyDescent="0.25"/>
    <row r="411" s="81" customFormat="1" x14ac:dyDescent="0.25"/>
    <row r="412" s="81" customFormat="1" x14ac:dyDescent="0.25"/>
    <row r="413" s="81" customFormat="1" x14ac:dyDescent="0.25"/>
    <row r="414" s="81" customFormat="1" x14ac:dyDescent="0.25"/>
    <row r="415" s="81" customFormat="1" x14ac:dyDescent="0.25"/>
    <row r="416" s="81" customFormat="1" x14ac:dyDescent="0.25"/>
    <row r="417" s="81" customFormat="1" x14ac:dyDescent="0.25"/>
    <row r="418" s="81" customFormat="1" x14ac:dyDescent="0.25"/>
    <row r="419" s="81" customFormat="1" x14ac:dyDescent="0.25"/>
    <row r="420" s="81" customFormat="1" x14ac:dyDescent="0.25"/>
    <row r="421" s="81" customFormat="1" x14ac:dyDescent="0.25"/>
    <row r="422" s="81" customFormat="1" x14ac:dyDescent="0.25"/>
    <row r="423" s="81" customFormat="1" x14ac:dyDescent="0.25"/>
    <row r="424" s="81" customFormat="1" x14ac:dyDescent="0.25"/>
    <row r="425" s="81" customFormat="1" x14ac:dyDescent="0.25"/>
    <row r="426" s="81" customFormat="1" x14ac:dyDescent="0.25"/>
    <row r="427" s="81" customFormat="1" x14ac:dyDescent="0.25"/>
    <row r="428" s="81" customFormat="1" x14ac:dyDescent="0.25"/>
    <row r="429" s="81" customFormat="1" x14ac:dyDescent="0.25"/>
    <row r="430" s="81" customFormat="1" x14ac:dyDescent="0.25"/>
    <row r="431" s="81" customFormat="1" x14ac:dyDescent="0.25"/>
    <row r="432" s="81" customFormat="1" x14ac:dyDescent="0.25"/>
    <row r="433" s="81" customFormat="1" x14ac:dyDescent="0.25"/>
    <row r="434" s="81" customFormat="1" x14ac:dyDescent="0.25"/>
    <row r="435" s="81" customFormat="1" x14ac:dyDescent="0.25"/>
    <row r="436" s="81" customFormat="1" x14ac:dyDescent="0.25"/>
    <row r="437" s="81" customFormat="1" x14ac:dyDescent="0.25"/>
    <row r="438" s="81" customFormat="1" x14ac:dyDescent="0.25"/>
    <row r="439" s="81" customFormat="1" x14ac:dyDescent="0.25"/>
    <row r="440" s="81" customFormat="1" x14ac:dyDescent="0.25"/>
    <row r="441" s="81" customFormat="1" x14ac:dyDescent="0.25"/>
    <row r="442" s="81" customFormat="1" x14ac:dyDescent="0.25"/>
    <row r="443" s="81" customFormat="1" x14ac:dyDescent="0.25"/>
    <row r="444" s="81" customFormat="1" x14ac:dyDescent="0.25"/>
    <row r="445" s="81" customFormat="1" x14ac:dyDescent="0.25"/>
    <row r="446" s="81" customFormat="1" x14ac:dyDescent="0.25"/>
    <row r="447" s="81" customFormat="1" x14ac:dyDescent="0.25"/>
    <row r="448" s="81" customFormat="1" x14ac:dyDescent="0.25"/>
    <row r="449" s="81" customFormat="1" x14ac:dyDescent="0.25"/>
    <row r="450" s="81" customFormat="1" x14ac:dyDescent="0.25"/>
    <row r="451" s="81" customFormat="1" x14ac:dyDescent="0.25"/>
    <row r="452" s="81" customFormat="1" x14ac:dyDescent="0.25"/>
    <row r="453" s="81" customFormat="1" x14ac:dyDescent="0.25"/>
    <row r="454" s="81" customFormat="1" x14ac:dyDescent="0.25"/>
    <row r="455" s="81" customFormat="1" x14ac:dyDescent="0.25"/>
    <row r="456" s="81" customFormat="1" x14ac:dyDescent="0.25"/>
    <row r="457" s="81" customFormat="1" x14ac:dyDescent="0.25"/>
    <row r="458" s="81" customFormat="1" x14ac:dyDescent="0.25"/>
    <row r="459" s="81" customFormat="1" x14ac:dyDescent="0.25"/>
    <row r="460" s="81" customFormat="1" x14ac:dyDescent="0.25"/>
    <row r="461" s="81" customFormat="1" x14ac:dyDescent="0.25"/>
    <row r="462" s="81" customFormat="1" x14ac:dyDescent="0.25"/>
    <row r="463" s="81" customFormat="1" x14ac:dyDescent="0.25"/>
    <row r="464" s="81" customFormat="1" x14ac:dyDescent="0.25"/>
    <row r="465" s="81" customFormat="1" x14ac:dyDescent="0.25"/>
    <row r="466" s="81" customFormat="1" x14ac:dyDescent="0.25"/>
    <row r="467" s="81" customFormat="1" x14ac:dyDescent="0.25"/>
    <row r="468" s="81" customFormat="1" x14ac:dyDescent="0.25"/>
    <row r="469" s="81" customFormat="1" x14ac:dyDescent="0.25"/>
    <row r="470" s="81" customFormat="1" x14ac:dyDescent="0.25"/>
    <row r="471" s="81" customFormat="1" x14ac:dyDescent="0.25"/>
    <row r="472" s="81" customFormat="1" x14ac:dyDescent="0.25"/>
    <row r="473" s="81" customFormat="1" x14ac:dyDescent="0.25"/>
    <row r="474" s="81" customFormat="1" x14ac:dyDescent="0.25"/>
    <row r="475" s="81" customFormat="1" x14ac:dyDescent="0.25"/>
    <row r="476" s="81" customFormat="1" x14ac:dyDescent="0.25"/>
    <row r="477" s="81" customFormat="1" x14ac:dyDescent="0.25"/>
    <row r="478" s="81" customFormat="1" x14ac:dyDescent="0.25"/>
    <row r="479" s="81" customFormat="1" x14ac:dyDescent="0.25"/>
    <row r="480" s="81" customFormat="1" x14ac:dyDescent="0.25"/>
    <row r="481" s="81" customFormat="1" x14ac:dyDescent="0.25"/>
    <row r="482" s="81" customFormat="1" x14ac:dyDescent="0.25"/>
    <row r="483" s="81" customFormat="1" x14ac:dyDescent="0.25"/>
    <row r="484" s="81" customFormat="1" x14ac:dyDescent="0.25"/>
    <row r="485" s="81" customFormat="1" x14ac:dyDescent="0.25"/>
    <row r="486" s="81" customFormat="1" x14ac:dyDescent="0.25"/>
    <row r="487" s="81" customFormat="1" x14ac:dyDescent="0.25"/>
    <row r="488" s="81" customFormat="1" x14ac:dyDescent="0.25"/>
    <row r="489" s="81" customFormat="1" x14ac:dyDescent="0.25"/>
    <row r="490" s="81" customFormat="1" x14ac:dyDescent="0.25"/>
    <row r="491" s="81" customFormat="1" x14ac:dyDescent="0.25"/>
    <row r="492" s="81" customFormat="1" x14ac:dyDescent="0.25"/>
    <row r="493" s="81" customFormat="1" x14ac:dyDescent="0.25"/>
    <row r="494" s="81" customFormat="1" x14ac:dyDescent="0.25"/>
    <row r="495" s="81" customFormat="1" x14ac:dyDescent="0.25"/>
    <row r="496" s="81" customFormat="1" x14ac:dyDescent="0.25"/>
    <row r="497" s="81" customFormat="1" x14ac:dyDescent="0.25"/>
    <row r="498" s="81" customFormat="1" x14ac:dyDescent="0.25"/>
    <row r="499" s="81" customFormat="1" x14ac:dyDescent="0.25"/>
    <row r="500" s="81" customFormat="1" x14ac:dyDescent="0.25"/>
    <row r="501" s="81" customFormat="1" x14ac:dyDescent="0.25"/>
    <row r="502" s="81" customFormat="1" x14ac:dyDescent="0.25"/>
    <row r="503" s="81" customFormat="1" x14ac:dyDescent="0.25"/>
    <row r="504" s="81" customFormat="1" x14ac:dyDescent="0.25"/>
    <row r="505" s="81" customFormat="1" x14ac:dyDescent="0.25"/>
    <row r="506" s="81" customFormat="1" x14ac:dyDescent="0.25"/>
    <row r="507" s="81" customFormat="1" x14ac:dyDescent="0.25"/>
    <row r="508" s="81" customFormat="1" x14ac:dyDescent="0.25"/>
    <row r="509" s="81" customFormat="1" x14ac:dyDescent="0.25"/>
    <row r="510" s="81" customFormat="1" x14ac:dyDescent="0.25"/>
    <row r="511" s="81" customFormat="1" x14ac:dyDescent="0.25"/>
    <row r="512" s="81" customFormat="1" x14ac:dyDescent="0.25"/>
    <row r="513" s="81" customFormat="1" x14ac:dyDescent="0.25"/>
    <row r="514" s="81" customFormat="1" x14ac:dyDescent="0.25"/>
    <row r="515" s="81" customFormat="1" x14ac:dyDescent="0.25"/>
    <row r="516" s="81" customFormat="1" x14ac:dyDescent="0.25"/>
    <row r="517" s="81" customFormat="1" x14ac:dyDescent="0.25"/>
    <row r="518" s="81" customFormat="1" x14ac:dyDescent="0.25"/>
    <row r="519" s="81" customFormat="1" x14ac:dyDescent="0.25"/>
    <row r="520" s="81" customFormat="1" x14ac:dyDescent="0.25"/>
    <row r="521" s="81" customFormat="1" x14ac:dyDescent="0.25"/>
    <row r="522" s="81" customFormat="1" x14ac:dyDescent="0.25"/>
    <row r="523" s="81" customFormat="1" x14ac:dyDescent="0.25"/>
    <row r="524" s="81" customFormat="1" x14ac:dyDescent="0.25"/>
    <row r="525" s="81" customFormat="1" x14ac:dyDescent="0.25"/>
    <row r="526" s="81" customFormat="1" x14ac:dyDescent="0.25"/>
    <row r="527" s="81" customFormat="1" x14ac:dyDescent="0.25"/>
    <row r="528" s="81" customFormat="1" x14ac:dyDescent="0.25"/>
    <row r="529" s="81" customFormat="1" x14ac:dyDescent="0.25"/>
    <row r="530" s="81" customFormat="1" x14ac:dyDescent="0.25"/>
    <row r="531" s="81" customFormat="1" x14ac:dyDescent="0.25"/>
    <row r="532" s="81" customFormat="1" x14ac:dyDescent="0.25"/>
    <row r="533" s="81" customFormat="1" x14ac:dyDescent="0.25"/>
    <row r="534" s="81" customFormat="1" x14ac:dyDescent="0.25"/>
    <row r="535" s="81" customFormat="1" x14ac:dyDescent="0.25"/>
    <row r="536" s="81" customFormat="1" x14ac:dyDescent="0.25"/>
    <row r="537" s="81" customFormat="1" x14ac:dyDescent="0.25"/>
    <row r="538" s="81" customFormat="1" x14ac:dyDescent="0.25"/>
    <row r="539" s="81" customFormat="1" x14ac:dyDescent="0.25"/>
    <row r="540" s="81" customFormat="1" x14ac:dyDescent="0.25"/>
    <row r="541" s="81" customFormat="1" x14ac:dyDescent="0.25"/>
    <row r="542" s="81" customFormat="1" x14ac:dyDescent="0.25"/>
    <row r="543" s="81" customFormat="1" x14ac:dyDescent="0.25"/>
    <row r="544" s="81" customFormat="1" x14ac:dyDescent="0.25"/>
    <row r="545" s="81" customFormat="1" x14ac:dyDescent="0.25"/>
    <row r="546" s="81" customFormat="1" x14ac:dyDescent="0.25"/>
    <row r="547" s="81" customFormat="1" x14ac:dyDescent="0.25"/>
    <row r="548" s="81" customFormat="1" x14ac:dyDescent="0.25"/>
    <row r="549" s="81" customFormat="1" x14ac:dyDescent="0.25"/>
    <row r="550" s="81" customFormat="1" x14ac:dyDescent="0.25"/>
    <row r="551" s="81" customFormat="1" x14ac:dyDescent="0.25"/>
    <row r="552" s="81" customFormat="1" x14ac:dyDescent="0.25"/>
    <row r="553" s="81" customFormat="1" x14ac:dyDescent="0.25"/>
    <row r="554" s="81" customFormat="1" x14ac:dyDescent="0.25"/>
    <row r="555" s="81" customFormat="1" x14ac:dyDescent="0.25"/>
    <row r="556" s="81" customFormat="1" x14ac:dyDescent="0.25"/>
    <row r="557" s="81" customFormat="1" x14ac:dyDescent="0.25"/>
    <row r="558" s="81" customFormat="1" x14ac:dyDescent="0.25"/>
    <row r="559" s="81" customFormat="1" x14ac:dyDescent="0.25"/>
    <row r="560" s="81" customFormat="1" x14ac:dyDescent="0.25"/>
    <row r="561" s="81" customFormat="1" x14ac:dyDescent="0.25"/>
    <row r="562" s="81" customFormat="1" x14ac:dyDescent="0.25"/>
    <row r="563" s="81" customFormat="1" x14ac:dyDescent="0.25"/>
    <row r="564" s="81" customFormat="1" x14ac:dyDescent="0.25"/>
    <row r="565" s="81" customFormat="1" x14ac:dyDescent="0.25"/>
    <row r="566" s="81" customFormat="1" x14ac:dyDescent="0.25"/>
    <row r="567" s="81" customFormat="1" x14ac:dyDescent="0.25"/>
    <row r="568" s="81" customFormat="1" x14ac:dyDescent="0.25"/>
    <row r="569" s="81" customFormat="1" x14ac:dyDescent="0.25"/>
    <row r="570" s="81" customFormat="1" x14ac:dyDescent="0.25"/>
    <row r="571" s="81" customFormat="1" x14ac:dyDescent="0.25"/>
    <row r="572" s="81" customFormat="1" x14ac:dyDescent="0.25"/>
    <row r="573" s="81" customFormat="1" x14ac:dyDescent="0.25"/>
    <row r="574" s="81" customFormat="1" x14ac:dyDescent="0.25"/>
    <row r="575" s="81" customFormat="1" x14ac:dyDescent="0.25"/>
    <row r="576" s="81" customFormat="1" x14ac:dyDescent="0.25"/>
    <row r="577" s="81" customFormat="1" x14ac:dyDescent="0.25"/>
    <row r="578" s="81" customFormat="1" x14ac:dyDescent="0.25"/>
    <row r="579" s="81" customFormat="1" x14ac:dyDescent="0.25"/>
    <row r="580" s="81" customFormat="1" x14ac:dyDescent="0.25"/>
    <row r="581" s="81" customFormat="1" x14ac:dyDescent="0.25"/>
    <row r="582" s="81" customFormat="1" x14ac:dyDescent="0.25"/>
    <row r="583" s="81" customFormat="1" x14ac:dyDescent="0.25"/>
    <row r="584" s="81" customFormat="1" x14ac:dyDescent="0.25"/>
    <row r="585" s="81" customFormat="1" x14ac:dyDescent="0.25"/>
    <row r="586" s="81" customFormat="1" x14ac:dyDescent="0.25"/>
    <row r="587" s="81" customFormat="1" x14ac:dyDescent="0.25"/>
    <row r="588" s="81" customFormat="1" x14ac:dyDescent="0.25"/>
    <row r="589" s="81" customFormat="1" x14ac:dyDescent="0.25"/>
    <row r="590" s="81" customFormat="1" x14ac:dyDescent="0.25"/>
    <row r="591" s="81" customFormat="1" x14ac:dyDescent="0.25"/>
    <row r="592" s="81" customFormat="1" x14ac:dyDescent="0.25"/>
    <row r="593" s="81" customFormat="1" x14ac:dyDescent="0.25"/>
    <row r="594" s="81" customFormat="1" x14ac:dyDescent="0.25"/>
    <row r="595" s="81" customFormat="1" x14ac:dyDescent="0.25"/>
    <row r="596" s="81" customFormat="1" x14ac:dyDescent="0.25"/>
    <row r="597" s="81" customFormat="1" x14ac:dyDescent="0.25"/>
    <row r="598" s="81" customFormat="1" x14ac:dyDescent="0.25"/>
    <row r="599" s="81" customFormat="1" x14ac:dyDescent="0.25"/>
    <row r="600" s="81" customFormat="1" x14ac:dyDescent="0.25"/>
    <row r="601" s="81" customFormat="1" x14ac:dyDescent="0.25"/>
    <row r="602" s="81" customFormat="1" x14ac:dyDescent="0.25"/>
    <row r="603" s="81" customFormat="1" x14ac:dyDescent="0.25"/>
    <row r="604" s="81" customFormat="1" x14ac:dyDescent="0.25"/>
    <row r="605" s="81" customFormat="1" x14ac:dyDescent="0.25"/>
    <row r="606" s="81" customFormat="1" x14ac:dyDescent="0.25"/>
    <row r="607" s="81" customFormat="1" x14ac:dyDescent="0.25"/>
    <row r="608" s="81" customFormat="1" x14ac:dyDescent="0.25"/>
    <row r="609" s="81" customFormat="1" x14ac:dyDescent="0.25"/>
    <row r="610" s="81" customFormat="1" x14ac:dyDescent="0.25"/>
    <row r="611" s="81" customFormat="1" x14ac:dyDescent="0.25"/>
    <row r="612" s="81" customFormat="1" x14ac:dyDescent="0.25"/>
    <row r="613" s="81" customFormat="1" x14ac:dyDescent="0.25"/>
    <row r="614" s="81" customFormat="1" x14ac:dyDescent="0.25"/>
    <row r="615" s="81" customFormat="1" x14ac:dyDescent="0.25"/>
    <row r="616" s="81" customFormat="1" x14ac:dyDescent="0.25"/>
    <row r="617" s="81" customFormat="1" x14ac:dyDescent="0.25"/>
    <row r="618" s="81" customFormat="1" x14ac:dyDescent="0.25"/>
    <row r="619" s="81" customFormat="1" x14ac:dyDescent="0.25"/>
    <row r="620" s="81" customFormat="1" x14ac:dyDescent="0.25"/>
    <row r="621" s="81" customFormat="1" x14ac:dyDescent="0.25"/>
    <row r="622" s="81" customFormat="1" x14ac:dyDescent="0.25"/>
    <row r="623" s="81" customFormat="1" x14ac:dyDescent="0.25"/>
    <row r="624" s="81" customFormat="1" x14ac:dyDescent="0.25"/>
    <row r="625" s="81" customFormat="1" x14ac:dyDescent="0.25"/>
    <row r="626" s="81" customFormat="1" x14ac:dyDescent="0.25"/>
    <row r="627" s="81" customFormat="1" x14ac:dyDescent="0.25"/>
    <row r="628" s="81" customFormat="1" x14ac:dyDescent="0.25"/>
    <row r="629" s="81" customFormat="1" x14ac:dyDescent="0.25"/>
    <row r="630" s="81" customFormat="1" x14ac:dyDescent="0.25"/>
    <row r="631" s="81" customFormat="1" x14ac:dyDescent="0.25"/>
    <row r="632" s="81" customFormat="1" x14ac:dyDescent="0.25"/>
    <row r="633" s="81" customFormat="1" x14ac:dyDescent="0.25"/>
    <row r="634" s="81" customFormat="1" x14ac:dyDescent="0.25"/>
    <row r="635" s="81" customFormat="1" x14ac:dyDescent="0.25"/>
    <row r="636" s="81" customFormat="1" x14ac:dyDescent="0.25"/>
    <row r="637" s="81" customFormat="1" x14ac:dyDescent="0.25"/>
    <row r="638" s="81" customFormat="1" x14ac:dyDescent="0.25"/>
    <row r="639" s="81" customFormat="1" x14ac:dyDescent="0.25"/>
    <row r="640" s="81" customFormat="1" x14ac:dyDescent="0.25"/>
    <row r="641" s="81" customFormat="1" x14ac:dyDescent="0.25"/>
    <row r="642" s="81" customFormat="1" x14ac:dyDescent="0.25"/>
    <row r="643" s="81" customFormat="1" x14ac:dyDescent="0.25"/>
    <row r="644" s="81" customFormat="1" x14ac:dyDescent="0.25"/>
    <row r="645" s="81" customFormat="1" x14ac:dyDescent="0.25"/>
    <row r="646" s="81" customFormat="1" x14ac:dyDescent="0.25"/>
    <row r="647" s="81" customFormat="1" x14ac:dyDescent="0.25"/>
    <row r="648" s="81" customFormat="1" x14ac:dyDescent="0.25"/>
    <row r="649" s="81" customFormat="1" x14ac:dyDescent="0.25"/>
    <row r="650" s="81" customFormat="1" x14ac:dyDescent="0.25"/>
    <row r="651" s="81" customFormat="1" x14ac:dyDescent="0.25"/>
    <row r="652" s="81" customFormat="1" x14ac:dyDescent="0.25"/>
    <row r="653" s="81" customFormat="1" x14ac:dyDescent="0.25"/>
    <row r="654" s="81" customFormat="1" x14ac:dyDescent="0.25"/>
    <row r="655" s="81" customFormat="1" x14ac:dyDescent="0.25"/>
    <row r="656" s="81" customFormat="1" x14ac:dyDescent="0.25"/>
    <row r="657" s="81" customFormat="1" x14ac:dyDescent="0.25"/>
    <row r="658" s="81" customFormat="1" x14ac:dyDescent="0.25"/>
    <row r="659" s="81" customFormat="1" x14ac:dyDescent="0.25"/>
    <row r="660" s="81" customFormat="1" x14ac:dyDescent="0.25"/>
    <row r="661" s="81" customFormat="1" x14ac:dyDescent="0.25"/>
    <row r="662" s="81" customFormat="1" x14ac:dyDescent="0.25"/>
    <row r="663" s="81" customFormat="1" x14ac:dyDescent="0.25"/>
    <row r="664" s="81" customFormat="1" x14ac:dyDescent="0.25"/>
    <row r="665" s="81" customFormat="1" x14ac:dyDescent="0.25"/>
    <row r="666" s="81" customFormat="1" x14ac:dyDescent="0.25"/>
    <row r="667" s="81" customFormat="1" x14ac:dyDescent="0.25"/>
    <row r="668" s="81" customFormat="1" x14ac:dyDescent="0.25"/>
    <row r="669" s="81" customFormat="1" x14ac:dyDescent="0.25"/>
    <row r="670" s="81" customFormat="1" x14ac:dyDescent="0.25"/>
    <row r="671" s="81" customFormat="1" x14ac:dyDescent="0.25"/>
    <row r="672" s="81" customFormat="1" x14ac:dyDescent="0.25"/>
    <row r="673" s="81" customFormat="1" x14ac:dyDescent="0.25"/>
    <row r="674" s="81" customFormat="1" x14ac:dyDescent="0.25"/>
    <row r="675" s="81" customFormat="1" x14ac:dyDescent="0.25"/>
    <row r="676" s="81" customFormat="1" x14ac:dyDescent="0.25"/>
    <row r="677" s="81" customFormat="1" x14ac:dyDescent="0.25"/>
    <row r="678" s="81" customFormat="1" x14ac:dyDescent="0.25"/>
    <row r="679" s="81" customFormat="1" x14ac:dyDescent="0.25"/>
    <row r="680" s="81" customFormat="1" x14ac:dyDescent="0.25"/>
    <row r="681" s="81" customFormat="1" x14ac:dyDescent="0.25"/>
    <row r="682" s="81" customFormat="1" x14ac:dyDescent="0.25"/>
    <row r="683" s="81" customFormat="1" x14ac:dyDescent="0.25"/>
    <row r="684" s="81" customFormat="1" x14ac:dyDescent="0.25"/>
    <row r="685" s="81" customFormat="1" x14ac:dyDescent="0.25"/>
    <row r="686" s="81" customFormat="1" x14ac:dyDescent="0.25"/>
    <row r="687" s="81" customFormat="1" x14ac:dyDescent="0.25"/>
    <row r="688" s="81" customFormat="1" x14ac:dyDescent="0.25"/>
    <row r="689" s="81" customFormat="1" x14ac:dyDescent="0.25"/>
    <row r="690" s="81" customFormat="1" x14ac:dyDescent="0.25"/>
    <row r="691" s="81" customFormat="1" x14ac:dyDescent="0.25"/>
    <row r="692" s="81" customFormat="1" x14ac:dyDescent="0.25"/>
    <row r="693" s="81" customFormat="1" x14ac:dyDescent="0.25"/>
    <row r="694" s="81" customFormat="1" x14ac:dyDescent="0.25"/>
    <row r="695" s="81" customFormat="1" x14ac:dyDescent="0.25"/>
    <row r="696" s="81" customFormat="1" x14ac:dyDescent="0.25"/>
    <row r="697" s="81" customFormat="1" x14ac:dyDescent="0.25"/>
    <row r="698" s="81" customFormat="1" x14ac:dyDescent="0.25"/>
    <row r="699" s="81" customFormat="1" x14ac:dyDescent="0.25"/>
    <row r="700" s="81" customFormat="1" x14ac:dyDescent="0.25"/>
    <row r="701" s="81" customFormat="1" x14ac:dyDescent="0.25"/>
    <row r="702" s="81" customFormat="1" x14ac:dyDescent="0.25"/>
    <row r="703" s="81" customFormat="1" x14ac:dyDescent="0.25"/>
    <row r="704" s="81" customFormat="1" x14ac:dyDescent="0.25"/>
    <row r="705" s="81" customFormat="1" x14ac:dyDescent="0.25"/>
    <row r="706" s="81" customFormat="1" x14ac:dyDescent="0.25"/>
    <row r="707" s="81" customFormat="1" x14ac:dyDescent="0.25"/>
    <row r="708" s="81" customFormat="1" x14ac:dyDescent="0.25"/>
    <row r="709" s="81" customFormat="1" x14ac:dyDescent="0.25"/>
    <row r="710" s="81" customFormat="1" x14ac:dyDescent="0.25"/>
    <row r="711" s="81" customFormat="1" x14ac:dyDescent="0.25"/>
    <row r="712" s="81" customFormat="1" x14ac:dyDescent="0.25"/>
    <row r="713" s="81" customFormat="1" x14ac:dyDescent="0.25"/>
    <row r="714" s="81" customFormat="1" x14ac:dyDescent="0.25"/>
    <row r="715" s="81" customFormat="1" x14ac:dyDescent="0.25"/>
    <row r="716" s="81" customFormat="1" x14ac:dyDescent="0.25"/>
    <row r="717" s="81" customFormat="1" x14ac:dyDescent="0.25"/>
    <row r="718" s="81" customFormat="1" x14ac:dyDescent="0.25"/>
    <row r="719" s="81" customFormat="1" x14ac:dyDescent="0.25"/>
    <row r="720" s="81" customFormat="1" x14ac:dyDescent="0.25"/>
    <row r="721" s="81" customFormat="1" x14ac:dyDescent="0.25"/>
    <row r="722" s="81" customFormat="1" x14ac:dyDescent="0.25"/>
    <row r="723" s="81" customFormat="1" x14ac:dyDescent="0.25"/>
    <row r="724" s="81" customFormat="1" x14ac:dyDescent="0.25"/>
    <row r="725" s="81" customFormat="1" x14ac:dyDescent="0.25"/>
    <row r="726" s="81" customFormat="1" x14ac:dyDescent="0.25"/>
    <row r="727" s="81" customFormat="1" x14ac:dyDescent="0.25"/>
    <row r="728" s="81" customFormat="1" x14ac:dyDescent="0.25"/>
    <row r="729" s="81" customFormat="1" x14ac:dyDescent="0.25"/>
    <row r="730" s="81" customFormat="1" x14ac:dyDescent="0.25"/>
    <row r="731" s="81" customFormat="1" x14ac:dyDescent="0.25"/>
    <row r="732" s="81" customFormat="1" x14ac:dyDescent="0.25"/>
    <row r="733" s="81" customFormat="1" x14ac:dyDescent="0.25"/>
    <row r="734" s="81" customFormat="1" x14ac:dyDescent="0.25"/>
    <row r="735" s="81" customFormat="1" x14ac:dyDescent="0.25"/>
    <row r="736" s="81" customFormat="1" x14ac:dyDescent="0.25"/>
    <row r="737" s="81" customFormat="1" x14ac:dyDescent="0.25"/>
    <row r="738" s="81" customFormat="1" x14ac:dyDescent="0.25"/>
    <row r="739" s="81" customFormat="1" x14ac:dyDescent="0.25"/>
    <row r="740" s="81" customFormat="1" x14ac:dyDescent="0.25"/>
    <row r="741" s="81" customFormat="1" x14ac:dyDescent="0.25"/>
    <row r="742" s="81" customFormat="1" x14ac:dyDescent="0.25"/>
    <row r="743" s="81" customFormat="1" x14ac:dyDescent="0.25"/>
    <row r="744" s="81" customFormat="1" x14ac:dyDescent="0.25"/>
    <row r="745" s="81" customFormat="1" x14ac:dyDescent="0.25"/>
    <row r="746" s="81" customFormat="1" x14ac:dyDescent="0.25"/>
    <row r="747" s="81" customFormat="1" x14ac:dyDescent="0.25"/>
    <row r="748" s="81" customFormat="1" x14ac:dyDescent="0.25"/>
    <row r="749" s="81" customFormat="1" x14ac:dyDescent="0.25"/>
    <row r="750" s="81" customFormat="1" x14ac:dyDescent="0.25"/>
    <row r="751" s="81" customFormat="1" x14ac:dyDescent="0.25"/>
    <row r="752" s="81" customFormat="1" x14ac:dyDescent="0.25"/>
    <row r="753" s="81" customFormat="1" x14ac:dyDescent="0.25"/>
    <row r="754" s="81" customFormat="1" x14ac:dyDescent="0.25"/>
    <row r="755" s="81" customFormat="1" x14ac:dyDescent="0.25"/>
    <row r="756" s="81" customFormat="1" x14ac:dyDescent="0.25"/>
    <row r="757" s="81" customFormat="1" x14ac:dyDescent="0.25"/>
    <row r="758" s="81" customFormat="1" x14ac:dyDescent="0.25"/>
    <row r="759" s="81" customFormat="1" x14ac:dyDescent="0.25"/>
    <row r="760" s="81" customFormat="1" x14ac:dyDescent="0.25"/>
    <row r="761" s="81" customFormat="1" x14ac:dyDescent="0.25"/>
    <row r="762" s="81" customFormat="1" x14ac:dyDescent="0.25"/>
    <row r="763" s="81" customFormat="1" x14ac:dyDescent="0.25"/>
    <row r="764" s="81" customFormat="1" x14ac:dyDescent="0.25"/>
    <row r="765" s="81" customFormat="1" x14ac:dyDescent="0.25"/>
    <row r="766" s="81" customFormat="1" x14ac:dyDescent="0.25"/>
    <row r="767" s="81" customFormat="1" x14ac:dyDescent="0.25"/>
    <row r="768" s="81" customFormat="1" x14ac:dyDescent="0.25"/>
    <row r="769" s="81" customFormat="1" x14ac:dyDescent="0.25"/>
    <row r="770" s="81" customFormat="1" x14ac:dyDescent="0.25"/>
    <row r="771" s="81" customFormat="1" x14ac:dyDescent="0.25"/>
    <row r="772" s="81" customFormat="1" x14ac:dyDescent="0.25"/>
    <row r="773" s="81" customFormat="1" x14ac:dyDescent="0.25"/>
    <row r="774" s="81" customFormat="1" x14ac:dyDescent="0.25"/>
    <row r="775" s="81" customFormat="1" x14ac:dyDescent="0.25"/>
    <row r="776" s="81" customFormat="1" x14ac:dyDescent="0.25"/>
    <row r="777" s="81" customFormat="1" x14ac:dyDescent="0.25"/>
    <row r="778" s="81" customFormat="1" x14ac:dyDescent="0.25"/>
    <row r="779" s="81" customFormat="1" x14ac:dyDescent="0.25"/>
    <row r="780" s="81" customFormat="1" x14ac:dyDescent="0.25"/>
    <row r="781" s="81" customFormat="1" x14ac:dyDescent="0.25"/>
    <row r="782" s="81" customFormat="1" x14ac:dyDescent="0.25"/>
    <row r="783" s="81" customFormat="1" x14ac:dyDescent="0.25"/>
    <row r="784" s="81" customFormat="1" x14ac:dyDescent="0.25"/>
    <row r="785" s="81" customFormat="1" x14ac:dyDescent="0.25"/>
    <row r="786" s="81" customFormat="1" x14ac:dyDescent="0.25"/>
    <row r="787" s="81" customFormat="1" x14ac:dyDescent="0.25"/>
    <row r="788" s="81" customFormat="1" x14ac:dyDescent="0.25"/>
    <row r="789" s="81" customFormat="1" x14ac:dyDescent="0.25"/>
    <row r="790" s="81" customFormat="1" x14ac:dyDescent="0.25"/>
    <row r="791" s="81" customFormat="1" x14ac:dyDescent="0.25"/>
    <row r="792" s="81" customFormat="1" x14ac:dyDescent="0.25"/>
    <row r="793" s="81" customFormat="1" x14ac:dyDescent="0.25"/>
    <row r="794" s="81" customFormat="1" x14ac:dyDescent="0.25"/>
    <row r="795" s="81" customFormat="1" x14ac:dyDescent="0.25"/>
    <row r="796" s="81" customFormat="1" x14ac:dyDescent="0.25"/>
    <row r="797" s="81" customFormat="1" x14ac:dyDescent="0.25"/>
    <row r="798" s="81" customFormat="1" x14ac:dyDescent="0.25"/>
    <row r="799" s="81" customFormat="1" x14ac:dyDescent="0.25"/>
    <row r="800" s="81" customFormat="1" x14ac:dyDescent="0.25"/>
    <row r="801" s="81" customFormat="1" x14ac:dyDescent="0.25"/>
    <row r="802" s="81" customFormat="1" x14ac:dyDescent="0.25"/>
    <row r="803" s="81" customFormat="1" x14ac:dyDescent="0.25"/>
    <row r="804" s="81" customFormat="1" x14ac:dyDescent="0.25"/>
    <row r="805" s="81" customFormat="1" x14ac:dyDescent="0.25"/>
    <row r="806" s="81" customFormat="1" x14ac:dyDescent="0.25"/>
    <row r="807" s="81" customFormat="1" x14ac:dyDescent="0.25"/>
    <row r="808" s="81" customFormat="1" x14ac:dyDescent="0.25"/>
    <row r="809" s="81" customFormat="1" x14ac:dyDescent="0.25"/>
    <row r="810" s="81" customFormat="1" x14ac:dyDescent="0.25"/>
    <row r="811" s="81" customFormat="1" x14ac:dyDescent="0.25"/>
    <row r="812" s="81" customFormat="1" x14ac:dyDescent="0.25"/>
    <row r="813" s="81" customFormat="1" x14ac:dyDescent="0.25"/>
    <row r="814" s="81" customFormat="1" x14ac:dyDescent="0.25"/>
    <row r="815" s="81" customFormat="1" x14ac:dyDescent="0.25"/>
    <row r="816" s="81" customFormat="1" x14ac:dyDescent="0.25"/>
    <row r="817" s="81" customFormat="1" x14ac:dyDescent="0.25"/>
    <row r="818" s="81" customFormat="1" x14ac:dyDescent="0.25"/>
    <row r="819" s="81" customFormat="1" x14ac:dyDescent="0.25"/>
    <row r="820" s="81" customFormat="1" x14ac:dyDescent="0.25"/>
    <row r="821" s="81" customFormat="1" x14ac:dyDescent="0.25"/>
    <row r="822" s="81" customFormat="1" x14ac:dyDescent="0.25"/>
    <row r="823" s="81" customFormat="1" x14ac:dyDescent="0.25"/>
    <row r="824" s="81" customFormat="1" x14ac:dyDescent="0.25"/>
    <row r="825" s="81" customFormat="1" x14ac:dyDescent="0.25"/>
    <row r="826" s="81" customFormat="1" x14ac:dyDescent="0.25"/>
    <row r="827" s="81" customFormat="1" x14ac:dyDescent="0.25"/>
    <row r="828" s="81" customFormat="1" x14ac:dyDescent="0.25"/>
    <row r="829" s="81" customFormat="1" x14ac:dyDescent="0.25"/>
    <row r="830" s="81" customFormat="1" x14ac:dyDescent="0.25"/>
    <row r="831" s="81" customFormat="1" x14ac:dyDescent="0.25"/>
    <row r="832" s="81" customFormat="1" x14ac:dyDescent="0.25"/>
    <row r="833" s="81" customFormat="1" x14ac:dyDescent="0.25"/>
    <row r="834" s="81" customFormat="1" x14ac:dyDescent="0.25"/>
    <row r="835" s="81" customFormat="1" x14ac:dyDescent="0.25"/>
    <row r="836" s="81" customFormat="1" x14ac:dyDescent="0.25"/>
    <row r="837" s="81" customFormat="1" x14ac:dyDescent="0.25"/>
    <row r="838" s="81" customFormat="1" x14ac:dyDescent="0.25"/>
    <row r="839" s="81" customFormat="1" x14ac:dyDescent="0.25"/>
    <row r="840" s="81" customFormat="1" x14ac:dyDescent="0.25"/>
    <row r="841" s="81" customFormat="1" x14ac:dyDescent="0.25"/>
    <row r="842" s="81" customFormat="1" x14ac:dyDescent="0.25"/>
    <row r="843" s="81" customFormat="1" x14ac:dyDescent="0.25"/>
    <row r="844" s="81" customFormat="1" x14ac:dyDescent="0.25"/>
    <row r="845" s="81" customFormat="1" x14ac:dyDescent="0.25"/>
    <row r="846" s="81" customFormat="1" x14ac:dyDescent="0.25"/>
    <row r="847" s="81" customFormat="1" x14ac:dyDescent="0.25"/>
    <row r="848" s="81" customFormat="1" x14ac:dyDescent="0.25"/>
    <row r="849" s="81" customFormat="1" x14ac:dyDescent="0.25"/>
    <row r="850" s="81" customFormat="1" x14ac:dyDescent="0.25"/>
    <row r="851" s="81" customFormat="1" x14ac:dyDescent="0.25"/>
    <row r="852" s="81" customFormat="1" x14ac:dyDescent="0.25"/>
    <row r="853" s="81" customFormat="1" x14ac:dyDescent="0.25"/>
    <row r="854" s="81" customFormat="1" x14ac:dyDescent="0.25"/>
    <row r="855" s="81" customFormat="1" x14ac:dyDescent="0.25"/>
    <row r="856" s="81" customFormat="1" x14ac:dyDescent="0.25"/>
    <row r="857" s="81" customFormat="1" x14ac:dyDescent="0.25"/>
    <row r="858" s="81" customFormat="1" x14ac:dyDescent="0.25"/>
    <row r="859" s="81" customFormat="1" x14ac:dyDescent="0.25"/>
    <row r="860" s="81" customFormat="1" x14ac:dyDescent="0.25"/>
    <row r="861" s="81" customFormat="1" x14ac:dyDescent="0.25"/>
    <row r="862" s="81" customFormat="1" x14ac:dyDescent="0.25"/>
    <row r="863" s="81" customFormat="1" x14ac:dyDescent="0.25"/>
    <row r="864" s="81" customFormat="1" x14ac:dyDescent="0.25"/>
    <row r="865" s="81" customFormat="1" x14ac:dyDescent="0.25"/>
    <row r="866" s="81" customFormat="1" x14ac:dyDescent="0.25"/>
    <row r="867" s="81" customFormat="1" x14ac:dyDescent="0.25"/>
    <row r="868" s="81" customFormat="1" x14ac:dyDescent="0.25"/>
    <row r="869" s="81" customFormat="1" x14ac:dyDescent="0.25"/>
    <row r="870" s="81" customFormat="1" x14ac:dyDescent="0.25"/>
    <row r="871" s="81" customFormat="1" x14ac:dyDescent="0.25"/>
    <row r="872" s="81" customFormat="1" x14ac:dyDescent="0.25"/>
    <row r="873" s="81" customFormat="1" x14ac:dyDescent="0.25"/>
    <row r="874" s="81" customFormat="1" x14ac:dyDescent="0.25"/>
    <row r="875" s="81" customFormat="1" x14ac:dyDescent="0.25"/>
    <row r="876" s="81" customFormat="1" x14ac:dyDescent="0.25"/>
    <row r="877" s="81" customFormat="1" x14ac:dyDescent="0.25"/>
    <row r="878" s="81" customFormat="1" x14ac:dyDescent="0.25"/>
    <row r="879" s="81" customFormat="1" x14ac:dyDescent="0.25"/>
    <row r="880" s="81" customFormat="1" x14ac:dyDescent="0.25"/>
    <row r="881" s="81" customFormat="1" x14ac:dyDescent="0.25"/>
    <row r="882" s="81" customFormat="1" x14ac:dyDescent="0.25"/>
    <row r="883" s="81" customFormat="1" x14ac:dyDescent="0.25"/>
    <row r="884" s="81" customFormat="1" x14ac:dyDescent="0.25"/>
    <row r="885" s="81" customFormat="1" x14ac:dyDescent="0.25"/>
    <row r="886" s="81" customFormat="1" x14ac:dyDescent="0.25"/>
    <row r="887" s="81" customFormat="1" x14ac:dyDescent="0.25"/>
    <row r="888" s="81" customFormat="1" x14ac:dyDescent="0.25"/>
    <row r="889" s="81" customFormat="1" x14ac:dyDescent="0.25"/>
    <row r="890" s="81" customFormat="1" x14ac:dyDescent="0.25"/>
    <row r="891" s="81" customFormat="1" x14ac:dyDescent="0.25"/>
    <row r="892" s="81" customFormat="1" x14ac:dyDescent="0.25"/>
    <row r="893" s="81" customFormat="1" x14ac:dyDescent="0.25"/>
    <row r="894" s="81" customFormat="1" x14ac:dyDescent="0.25"/>
    <row r="895" s="81" customFormat="1" x14ac:dyDescent="0.25"/>
    <row r="896" s="81" customFormat="1" x14ac:dyDescent="0.25"/>
    <row r="897" s="81" customFormat="1" x14ac:dyDescent="0.25"/>
    <row r="898" s="81" customFormat="1" x14ac:dyDescent="0.25"/>
    <row r="899" s="81" customFormat="1" x14ac:dyDescent="0.25"/>
    <row r="900" s="81" customFormat="1" x14ac:dyDescent="0.25"/>
    <row r="901" s="81" customFormat="1" x14ac:dyDescent="0.25"/>
    <row r="902" s="81" customFormat="1" x14ac:dyDescent="0.25"/>
    <row r="903" s="81" customFormat="1" x14ac:dyDescent="0.25"/>
    <row r="904" s="81" customFormat="1" x14ac:dyDescent="0.25"/>
    <row r="905" s="81" customFormat="1" x14ac:dyDescent="0.25"/>
    <row r="906" s="81" customFormat="1" x14ac:dyDescent="0.25"/>
    <row r="907" s="81" customFormat="1" x14ac:dyDescent="0.25"/>
    <row r="908" s="81" customFormat="1" x14ac:dyDescent="0.25"/>
    <row r="909" s="81" customFormat="1" x14ac:dyDescent="0.25"/>
    <row r="910" s="81" customFormat="1" x14ac:dyDescent="0.25"/>
    <row r="911" s="81" customFormat="1" x14ac:dyDescent="0.25"/>
    <row r="912" s="81" customFormat="1" x14ac:dyDescent="0.25"/>
    <row r="913" s="81" customFormat="1" x14ac:dyDescent="0.25"/>
    <row r="914" s="81" customFormat="1" x14ac:dyDescent="0.25"/>
    <row r="915" s="81" customFormat="1" x14ac:dyDescent="0.25"/>
    <row r="916" s="81" customFormat="1" x14ac:dyDescent="0.25"/>
    <row r="917" s="81" customFormat="1" x14ac:dyDescent="0.25"/>
    <row r="918" s="81" customFormat="1" x14ac:dyDescent="0.25"/>
    <row r="919" s="81" customFormat="1" x14ac:dyDescent="0.25"/>
    <row r="920" s="81" customFormat="1" x14ac:dyDescent="0.25"/>
    <row r="921" s="81" customFormat="1" x14ac:dyDescent="0.25"/>
    <row r="922" s="81" customFormat="1" x14ac:dyDescent="0.25"/>
    <row r="923" s="81" customFormat="1" x14ac:dyDescent="0.25"/>
    <row r="924" s="81" customFormat="1" x14ac:dyDescent="0.25"/>
    <row r="925" s="81" customFormat="1" x14ac:dyDescent="0.25"/>
    <row r="926" s="81" customFormat="1" x14ac:dyDescent="0.25"/>
    <row r="927" s="81" customFormat="1" x14ac:dyDescent="0.25"/>
    <row r="928" s="81" customFormat="1" x14ac:dyDescent="0.25"/>
    <row r="929" s="81" customFormat="1" x14ac:dyDescent="0.25"/>
    <row r="930" s="81" customFormat="1" x14ac:dyDescent="0.25"/>
    <row r="931" s="81" customFormat="1" x14ac:dyDescent="0.25"/>
    <row r="932" s="81" customFormat="1" x14ac:dyDescent="0.25"/>
    <row r="933" s="81" customFormat="1" x14ac:dyDescent="0.25"/>
    <row r="934" s="81" customFormat="1" x14ac:dyDescent="0.25"/>
    <row r="935" s="81" customFormat="1" x14ac:dyDescent="0.25"/>
    <row r="936" s="81" customFormat="1" x14ac:dyDescent="0.25"/>
    <row r="937" s="81" customFormat="1" x14ac:dyDescent="0.25"/>
    <row r="938" s="81" customFormat="1" x14ac:dyDescent="0.25"/>
    <row r="939" s="81" customFormat="1" x14ac:dyDescent="0.25"/>
    <row r="940" s="81" customFormat="1" x14ac:dyDescent="0.25"/>
    <row r="941" s="81" customFormat="1" x14ac:dyDescent="0.25"/>
    <row r="942" s="81" customFormat="1" x14ac:dyDescent="0.25"/>
    <row r="943" s="81" customFormat="1" x14ac:dyDescent="0.25"/>
    <row r="944" s="81" customFormat="1" x14ac:dyDescent="0.25"/>
    <row r="945" s="81" customFormat="1" x14ac:dyDescent="0.25"/>
    <row r="946" s="81" customFormat="1" x14ac:dyDescent="0.25"/>
    <row r="947" s="81" customFormat="1" x14ac:dyDescent="0.25"/>
    <row r="948" s="81" customFormat="1" x14ac:dyDescent="0.25"/>
    <row r="949" s="81" customFormat="1" x14ac:dyDescent="0.25"/>
    <row r="950" s="81" customFormat="1" x14ac:dyDescent="0.25"/>
    <row r="951" s="81" customFormat="1" x14ac:dyDescent="0.25"/>
    <row r="952" s="81" customFormat="1" x14ac:dyDescent="0.25"/>
    <row r="953" s="81" customFormat="1" x14ac:dyDescent="0.25"/>
    <row r="954" s="81" customFormat="1" x14ac:dyDescent="0.25"/>
    <row r="955" s="81" customFormat="1" x14ac:dyDescent="0.25"/>
    <row r="956" s="81" customFormat="1" x14ac:dyDescent="0.25"/>
    <row r="957" s="81" customFormat="1" x14ac:dyDescent="0.25"/>
    <row r="958" s="81" customFormat="1" x14ac:dyDescent="0.25"/>
    <row r="959" s="81" customFormat="1" x14ac:dyDescent="0.25"/>
    <row r="960" s="81" customFormat="1" x14ac:dyDescent="0.25"/>
    <row r="961" s="81" customFormat="1" x14ac:dyDescent="0.25"/>
    <row r="962" s="81" customFormat="1" x14ac:dyDescent="0.25"/>
    <row r="963" s="81" customFormat="1" x14ac:dyDescent="0.25"/>
    <row r="964" s="81" customFormat="1" x14ac:dyDescent="0.25"/>
    <row r="965" s="81" customFormat="1" x14ac:dyDescent="0.25"/>
    <row r="966" s="81" customFormat="1" x14ac:dyDescent="0.25"/>
    <row r="967" s="81" customFormat="1" x14ac:dyDescent="0.25"/>
    <row r="968" s="81" customFormat="1" x14ac:dyDescent="0.25"/>
    <row r="969" s="81" customFormat="1" x14ac:dyDescent="0.25"/>
    <row r="970" s="81" customFormat="1" x14ac:dyDescent="0.25"/>
    <row r="971" s="81" customFormat="1" x14ac:dyDescent="0.25"/>
    <row r="972" s="81" customFormat="1" x14ac:dyDescent="0.25"/>
    <row r="973" s="81" customFormat="1" x14ac:dyDescent="0.25"/>
    <row r="974" s="81" customFormat="1" x14ac:dyDescent="0.25"/>
    <row r="975" s="81" customFormat="1" x14ac:dyDescent="0.25"/>
    <row r="976" s="81" customFormat="1" x14ac:dyDescent="0.25"/>
    <row r="977" s="81" customFormat="1" x14ac:dyDescent="0.25"/>
    <row r="978" s="81" customFormat="1" x14ac:dyDescent="0.25"/>
    <row r="979" s="81" customFormat="1" x14ac:dyDescent="0.25"/>
    <row r="980" s="81" customFormat="1" x14ac:dyDescent="0.25"/>
    <row r="981" s="81" customFormat="1" x14ac:dyDescent="0.25"/>
    <row r="982" s="81" customFormat="1" x14ac:dyDescent="0.25"/>
    <row r="983" s="81" customFormat="1" x14ac:dyDescent="0.25"/>
    <row r="984" s="81" customFormat="1" x14ac:dyDescent="0.25"/>
    <row r="985" s="81" customFormat="1" x14ac:dyDescent="0.25"/>
    <row r="986" s="81" customFormat="1" x14ac:dyDescent="0.25"/>
    <row r="987" s="81" customFormat="1" x14ac:dyDescent="0.25"/>
    <row r="988" s="81" customFormat="1" x14ac:dyDescent="0.25"/>
    <row r="989" s="81" customFormat="1" x14ac:dyDescent="0.25"/>
    <row r="990" s="81" customFormat="1" x14ac:dyDescent="0.25"/>
    <row r="991" s="81" customFormat="1" x14ac:dyDescent="0.25"/>
    <row r="992" s="81" customFormat="1" x14ac:dyDescent="0.25"/>
    <row r="993" s="81" customFormat="1" x14ac:dyDescent="0.25"/>
    <row r="994" s="81" customFormat="1" x14ac:dyDescent="0.25"/>
    <row r="995" s="81" customFormat="1" x14ac:dyDescent="0.25"/>
    <row r="996" s="81" customFormat="1" x14ac:dyDescent="0.25"/>
    <row r="997" s="81" customFormat="1" x14ac:dyDescent="0.25"/>
    <row r="998" s="81" customFormat="1" x14ac:dyDescent="0.25"/>
    <row r="999" s="81" customFormat="1" x14ac:dyDescent="0.25"/>
    <row r="1000" s="81" customFormat="1" x14ac:dyDescent="0.25"/>
    <row r="1001" s="81" customFormat="1" x14ac:dyDescent="0.25"/>
    <row r="1002" s="81" customFormat="1" x14ac:dyDescent="0.25"/>
    <row r="1003" s="81" customFormat="1" x14ac:dyDescent="0.25"/>
    <row r="1004" s="81" customFormat="1" x14ac:dyDescent="0.25"/>
    <row r="1005" s="81" customFormat="1" x14ac:dyDescent="0.25"/>
    <row r="1006" s="81" customFormat="1" x14ac:dyDescent="0.25"/>
    <row r="1007" s="81" customFormat="1" x14ac:dyDescent="0.25"/>
    <row r="1008" s="81" customFormat="1" x14ac:dyDescent="0.25"/>
    <row r="1009" s="81" customFormat="1" x14ac:dyDescent="0.25"/>
    <row r="1010" s="81" customFormat="1" x14ac:dyDescent="0.25"/>
    <row r="1011" s="81" customFormat="1" x14ac:dyDescent="0.25"/>
    <row r="1012" s="81" customFormat="1" x14ac:dyDescent="0.25"/>
    <row r="1013" s="81" customFormat="1" x14ac:dyDescent="0.25"/>
    <row r="1014" s="81" customFormat="1" x14ac:dyDescent="0.25"/>
    <row r="1015" s="81" customFormat="1" x14ac:dyDescent="0.25"/>
    <row r="1016" s="81" customFormat="1" x14ac:dyDescent="0.25"/>
    <row r="1017" s="81" customFormat="1" x14ac:dyDescent="0.25"/>
    <row r="1018" s="81" customFormat="1" x14ac:dyDescent="0.25"/>
    <row r="1019" s="81" customFormat="1" x14ac:dyDescent="0.25"/>
    <row r="1020" s="81" customFormat="1" x14ac:dyDescent="0.25"/>
    <row r="1021" s="81" customFormat="1" x14ac:dyDescent="0.25"/>
    <row r="1022" s="81" customFormat="1" x14ac:dyDescent="0.25"/>
    <row r="1023" s="81" customFormat="1" x14ac:dyDescent="0.25"/>
    <row r="1024" s="81" customFormat="1" x14ac:dyDescent="0.25"/>
    <row r="1025" s="81" customFormat="1" x14ac:dyDescent="0.25"/>
    <row r="1026" s="81" customFormat="1" x14ac:dyDescent="0.25"/>
    <row r="1027" s="81" customFormat="1" x14ac:dyDescent="0.25"/>
    <row r="1028" s="81" customFormat="1" x14ac:dyDescent="0.25"/>
    <row r="1029" s="81" customFormat="1" x14ac:dyDescent="0.25"/>
    <row r="1030" s="81" customFormat="1" x14ac:dyDescent="0.25"/>
    <row r="1031" s="81" customFormat="1" x14ac:dyDescent="0.25"/>
    <row r="1032" s="81" customFormat="1" x14ac:dyDescent="0.25"/>
    <row r="1033" s="81" customFormat="1" x14ac:dyDescent="0.25"/>
    <row r="1034" s="81" customFormat="1" x14ac:dyDescent="0.25"/>
    <row r="1035" s="81" customFormat="1" x14ac:dyDescent="0.25"/>
    <row r="1036" s="81" customFormat="1" x14ac:dyDescent="0.25"/>
    <row r="1037" s="81" customFormat="1" x14ac:dyDescent="0.25"/>
    <row r="1038" s="81" customFormat="1" x14ac:dyDescent="0.25"/>
    <row r="1039" s="81" customFormat="1" x14ac:dyDescent="0.25"/>
    <row r="1040" s="81" customFormat="1" x14ac:dyDescent="0.25"/>
    <row r="1041" s="81" customFormat="1" x14ac:dyDescent="0.25"/>
    <row r="1042" s="81" customFormat="1" x14ac:dyDescent="0.25"/>
    <row r="1043" s="81" customFormat="1" x14ac:dyDescent="0.25"/>
    <row r="1044" s="81" customFormat="1" x14ac:dyDescent="0.25"/>
    <row r="1045" s="81" customFormat="1" x14ac:dyDescent="0.25"/>
    <row r="1046" s="81" customFormat="1" x14ac:dyDescent="0.25"/>
    <row r="1047" s="81" customFormat="1" x14ac:dyDescent="0.25"/>
    <row r="1048" s="81" customFormat="1" x14ac:dyDescent="0.25"/>
    <row r="1049" s="81" customFormat="1" x14ac:dyDescent="0.25"/>
    <row r="1050" s="81" customFormat="1" x14ac:dyDescent="0.25"/>
    <row r="1051" s="81" customFormat="1" x14ac:dyDescent="0.25"/>
    <row r="1052" s="81" customFormat="1" x14ac:dyDescent="0.25"/>
    <row r="1053" s="81" customFormat="1" x14ac:dyDescent="0.25"/>
    <row r="1054" s="81" customFormat="1" x14ac:dyDescent="0.25"/>
    <row r="1055" s="81" customFormat="1" x14ac:dyDescent="0.25"/>
    <row r="1056" s="81" customFormat="1" x14ac:dyDescent="0.25"/>
    <row r="1057" s="81" customFormat="1" x14ac:dyDescent="0.25"/>
    <row r="1058" s="81" customFormat="1" x14ac:dyDescent="0.25"/>
    <row r="1059" s="81" customFormat="1" x14ac:dyDescent="0.25"/>
    <row r="1060" s="81" customFormat="1" x14ac:dyDescent="0.25"/>
    <row r="1061" s="81" customFormat="1" x14ac:dyDescent="0.25"/>
    <row r="1062" s="81" customFormat="1" x14ac:dyDescent="0.25"/>
    <row r="1063" s="81" customFormat="1" x14ac:dyDescent="0.25"/>
    <row r="1064" s="81" customFormat="1" x14ac:dyDescent="0.25"/>
    <row r="1065" s="81" customFormat="1" x14ac:dyDescent="0.25"/>
    <row r="1066" s="81" customFormat="1" x14ac:dyDescent="0.25"/>
    <row r="1067" s="81" customFormat="1" x14ac:dyDescent="0.25"/>
    <row r="1068" s="81" customFormat="1" x14ac:dyDescent="0.25"/>
    <row r="1069" s="81" customFormat="1" x14ac:dyDescent="0.25"/>
    <row r="1070" s="81" customFormat="1" x14ac:dyDescent="0.25"/>
    <row r="1071" s="81" customFormat="1" x14ac:dyDescent="0.25"/>
    <row r="1072" s="81" customFormat="1" x14ac:dyDescent="0.25"/>
    <row r="1073" s="81" customFormat="1" x14ac:dyDescent="0.25"/>
    <row r="1074" s="81" customFormat="1" x14ac:dyDescent="0.25"/>
    <row r="1075" s="81" customFormat="1" x14ac:dyDescent="0.25"/>
    <row r="1076" s="81" customFormat="1" x14ac:dyDescent="0.25"/>
    <row r="1077" s="81" customFormat="1" x14ac:dyDescent="0.25"/>
    <row r="1078" s="81" customFormat="1" x14ac:dyDescent="0.25"/>
    <row r="1079" s="81" customFormat="1" x14ac:dyDescent="0.25"/>
    <row r="1080" s="81" customFormat="1" x14ac:dyDescent="0.25"/>
    <row r="1081" s="81" customFormat="1" x14ac:dyDescent="0.25"/>
    <row r="1082" s="81" customFormat="1" x14ac:dyDescent="0.25"/>
    <row r="1083" s="81" customFormat="1" x14ac:dyDescent="0.25"/>
    <row r="1084" s="81" customFormat="1" x14ac:dyDescent="0.25"/>
    <row r="1085" s="81" customFormat="1" x14ac:dyDescent="0.25"/>
    <row r="1086" s="81" customFormat="1" x14ac:dyDescent="0.25"/>
    <row r="1087" s="81" customFormat="1" x14ac:dyDescent="0.25"/>
    <row r="1088" s="81" customFormat="1" x14ac:dyDescent="0.25"/>
    <row r="1089" s="81" customFormat="1" x14ac:dyDescent="0.25"/>
    <row r="1090" s="81" customFormat="1" x14ac:dyDescent="0.25"/>
    <row r="1091" s="81" customFormat="1" x14ac:dyDescent="0.25"/>
    <row r="1092" s="81" customFormat="1" x14ac:dyDescent="0.25"/>
    <row r="1093" s="81" customFormat="1" x14ac:dyDescent="0.25"/>
    <row r="1094" s="81" customFormat="1" x14ac:dyDescent="0.25"/>
    <row r="1095" s="81" customFormat="1" x14ac:dyDescent="0.25"/>
    <row r="1096" s="81" customFormat="1" x14ac:dyDescent="0.25"/>
    <row r="1097" s="81" customFormat="1" x14ac:dyDescent="0.25"/>
    <row r="1098" s="81" customFormat="1" x14ac:dyDescent="0.25"/>
    <row r="1099" s="81" customFormat="1" x14ac:dyDescent="0.25"/>
    <row r="1100" s="81" customFormat="1" x14ac:dyDescent="0.25"/>
    <row r="1101" s="81" customFormat="1" x14ac:dyDescent="0.25"/>
    <row r="1102" s="81" customFormat="1" x14ac:dyDescent="0.25"/>
    <row r="1103" s="81" customFormat="1" x14ac:dyDescent="0.25"/>
    <row r="1104" s="81" customFormat="1" x14ac:dyDescent="0.25"/>
    <row r="1105" s="81" customFormat="1" x14ac:dyDescent="0.25"/>
    <row r="1106" s="81" customFormat="1" x14ac:dyDescent="0.25"/>
    <row r="1107" s="81" customFormat="1" x14ac:dyDescent="0.25"/>
    <row r="1108" s="81" customFormat="1" x14ac:dyDescent="0.25"/>
    <row r="1109" s="81" customFormat="1" x14ac:dyDescent="0.25"/>
    <row r="1110" s="81" customFormat="1" x14ac:dyDescent="0.25"/>
    <row r="1111" s="81" customFormat="1" x14ac:dyDescent="0.25"/>
    <row r="1112" s="81" customFormat="1" x14ac:dyDescent="0.25"/>
    <row r="1113" s="81" customFormat="1" x14ac:dyDescent="0.25"/>
    <row r="1114" s="81" customFormat="1" x14ac:dyDescent="0.25"/>
    <row r="1115" s="81" customFormat="1" x14ac:dyDescent="0.25"/>
    <row r="1116" s="81" customFormat="1" x14ac:dyDescent="0.25"/>
    <row r="1117" s="81" customFormat="1" x14ac:dyDescent="0.25"/>
    <row r="1118" s="81" customFormat="1" x14ac:dyDescent="0.25"/>
    <row r="1119" s="81" customFormat="1" x14ac:dyDescent="0.25"/>
    <row r="1120" s="81" customFormat="1" x14ac:dyDescent="0.25"/>
    <row r="1121" s="81" customFormat="1" x14ac:dyDescent="0.25"/>
    <row r="1122" s="81" customFormat="1" x14ac:dyDescent="0.25"/>
    <row r="1123" s="81" customFormat="1" x14ac:dyDescent="0.25"/>
    <row r="1124" s="81" customFormat="1" x14ac:dyDescent="0.25"/>
    <row r="1125" s="81" customFormat="1" x14ac:dyDescent="0.25"/>
    <row r="1126" s="81" customFormat="1" x14ac:dyDescent="0.25"/>
    <row r="1127" s="81" customFormat="1" x14ac:dyDescent="0.25"/>
    <row r="1128" s="81" customFormat="1" x14ac:dyDescent="0.25"/>
    <row r="1129" s="81" customFormat="1" x14ac:dyDescent="0.25"/>
    <row r="1130" s="81" customFormat="1" x14ac:dyDescent="0.25"/>
    <row r="1131" s="81" customFormat="1" x14ac:dyDescent="0.25"/>
    <row r="1132" s="81" customFormat="1" x14ac:dyDescent="0.25"/>
    <row r="1133" s="81" customFormat="1" x14ac:dyDescent="0.25"/>
    <row r="1134" s="81" customFormat="1" x14ac:dyDescent="0.25"/>
    <row r="1135" s="81" customFormat="1" x14ac:dyDescent="0.25"/>
    <row r="1136" s="81" customFormat="1" x14ac:dyDescent="0.25"/>
    <row r="1137" s="81" customFormat="1" x14ac:dyDescent="0.25"/>
    <row r="1138" s="81" customFormat="1" x14ac:dyDescent="0.25"/>
    <row r="1139" s="81" customFormat="1" x14ac:dyDescent="0.25"/>
    <row r="1140" s="81" customFormat="1" x14ac:dyDescent="0.25"/>
    <row r="1141" s="81" customFormat="1" x14ac:dyDescent="0.25"/>
    <row r="1142" s="81" customFormat="1" x14ac:dyDescent="0.25"/>
    <row r="1143" s="81" customFormat="1" x14ac:dyDescent="0.25"/>
    <row r="1144" s="81" customFormat="1" x14ac:dyDescent="0.25"/>
    <row r="1145" s="81" customFormat="1" x14ac:dyDescent="0.25"/>
    <row r="1146" s="81" customFormat="1" x14ac:dyDescent="0.25"/>
    <row r="1147" s="81" customFormat="1" x14ac:dyDescent="0.25"/>
    <row r="1148" s="81" customFormat="1" x14ac:dyDescent="0.25"/>
    <row r="1149" s="81" customFormat="1" x14ac:dyDescent="0.25"/>
    <row r="1150" s="81" customFormat="1" x14ac:dyDescent="0.25"/>
    <row r="1151" s="81" customFormat="1" x14ac:dyDescent="0.25"/>
    <row r="1152" s="81" customFormat="1" x14ac:dyDescent="0.25"/>
    <row r="1153" s="81" customFormat="1" x14ac:dyDescent="0.25"/>
    <row r="1154" s="81" customFormat="1" x14ac:dyDescent="0.25"/>
    <row r="1155" s="81" customFormat="1" x14ac:dyDescent="0.25"/>
    <row r="1156" s="81" customFormat="1" x14ac:dyDescent="0.25"/>
    <row r="1157" s="81" customFormat="1" x14ac:dyDescent="0.25"/>
    <row r="1158" s="81" customFormat="1" x14ac:dyDescent="0.25"/>
    <row r="1159" s="81" customFormat="1" x14ac:dyDescent="0.25"/>
    <row r="1160" s="81" customFormat="1" x14ac:dyDescent="0.25"/>
    <row r="1161" s="81" customFormat="1" x14ac:dyDescent="0.25"/>
    <row r="1162" s="81" customFormat="1" x14ac:dyDescent="0.25"/>
    <row r="1163" s="81" customFormat="1" x14ac:dyDescent="0.25"/>
    <row r="1164" s="81" customFormat="1" x14ac:dyDescent="0.25"/>
    <row r="1165" s="81" customFormat="1" x14ac:dyDescent="0.25"/>
    <row r="1166" s="81" customFormat="1" x14ac:dyDescent="0.25"/>
    <row r="1167" s="81" customFormat="1" x14ac:dyDescent="0.25"/>
    <row r="1168" s="81" customFormat="1" x14ac:dyDescent="0.25"/>
    <row r="1169" s="81" customFormat="1" x14ac:dyDescent="0.25"/>
    <row r="1170" s="81" customFormat="1" x14ac:dyDescent="0.25"/>
    <row r="1171" s="81" customFormat="1" x14ac:dyDescent="0.25"/>
    <row r="1172" s="81" customFormat="1" x14ac:dyDescent="0.25"/>
    <row r="1173" s="81" customFormat="1" x14ac:dyDescent="0.25"/>
    <row r="1174" s="81" customFormat="1" x14ac:dyDescent="0.25"/>
    <row r="1175" s="81" customFormat="1" x14ac:dyDescent="0.25"/>
    <row r="1176" s="81" customFormat="1" x14ac:dyDescent="0.25"/>
    <row r="1177" s="81" customFormat="1" x14ac:dyDescent="0.25"/>
    <row r="1178" s="81" customFormat="1" x14ac:dyDescent="0.25"/>
    <row r="1179" s="81" customFormat="1" x14ac:dyDescent="0.25"/>
    <row r="1180" s="81" customFormat="1" x14ac:dyDescent="0.25"/>
    <row r="1181" s="81" customFormat="1" x14ac:dyDescent="0.25"/>
    <row r="1182" s="81" customFormat="1" x14ac:dyDescent="0.25"/>
    <row r="1183" s="81" customFormat="1" x14ac:dyDescent="0.25"/>
    <row r="1184" s="81" customFormat="1" x14ac:dyDescent="0.25"/>
    <row r="1185" s="81" customFormat="1" x14ac:dyDescent="0.25"/>
    <row r="1186" s="81" customFormat="1" x14ac:dyDescent="0.25"/>
    <row r="1187" s="81" customFormat="1" x14ac:dyDescent="0.25"/>
    <row r="1188" s="81" customFormat="1" x14ac:dyDescent="0.25"/>
    <row r="1189" s="81" customFormat="1" x14ac:dyDescent="0.25"/>
    <row r="1190" s="81" customFormat="1" x14ac:dyDescent="0.25"/>
    <row r="1191" s="81" customFormat="1" x14ac:dyDescent="0.25"/>
    <row r="1192" s="81" customFormat="1" x14ac:dyDescent="0.25"/>
    <row r="1193" s="81" customFormat="1" x14ac:dyDescent="0.25"/>
    <row r="1194" s="81" customFormat="1" x14ac:dyDescent="0.25"/>
    <row r="1195" s="81" customFormat="1" x14ac:dyDescent="0.25"/>
    <row r="1196" s="81" customFormat="1" x14ac:dyDescent="0.25"/>
    <row r="1197" s="81" customFormat="1" x14ac:dyDescent="0.25"/>
    <row r="1198" s="81" customFormat="1" x14ac:dyDescent="0.25"/>
    <row r="1199" s="81" customFormat="1" x14ac:dyDescent="0.25"/>
    <row r="1200" s="81" customFormat="1" x14ac:dyDescent="0.25"/>
    <row r="1201" s="81" customFormat="1" x14ac:dyDescent="0.25"/>
    <row r="1202" s="81" customFormat="1" x14ac:dyDescent="0.25"/>
    <row r="1203" s="81" customFormat="1" x14ac:dyDescent="0.25"/>
    <row r="1204" s="81" customFormat="1" x14ac:dyDescent="0.25"/>
    <row r="1205" s="81" customFormat="1" x14ac:dyDescent="0.25"/>
    <row r="1206" s="81" customFormat="1" x14ac:dyDescent="0.25"/>
    <row r="1207" s="81" customFormat="1" x14ac:dyDescent="0.25"/>
    <row r="1208" s="81" customFormat="1" x14ac:dyDescent="0.25"/>
    <row r="1209" s="81" customFormat="1" x14ac:dyDescent="0.25"/>
    <row r="1210" s="81" customFormat="1" x14ac:dyDescent="0.25"/>
    <row r="1211" s="81" customFormat="1" x14ac:dyDescent="0.25"/>
    <row r="1212" s="81" customFormat="1" x14ac:dyDescent="0.25"/>
    <row r="1213" s="81" customFormat="1" x14ac:dyDescent="0.25"/>
    <row r="1214" s="81" customFormat="1" x14ac:dyDescent="0.25"/>
    <row r="1215" s="81" customFormat="1" x14ac:dyDescent="0.25"/>
    <row r="1216" s="81" customFormat="1" x14ac:dyDescent="0.25"/>
    <row r="1217" s="81" customFormat="1" x14ac:dyDescent="0.25"/>
    <row r="1218" s="81" customFormat="1" x14ac:dyDescent="0.25"/>
    <row r="1219" s="81" customFormat="1" x14ac:dyDescent="0.25"/>
    <row r="1220" s="81" customFormat="1" x14ac:dyDescent="0.25"/>
    <row r="1221" s="81" customFormat="1" x14ac:dyDescent="0.25"/>
    <row r="1222" s="81" customFormat="1" x14ac:dyDescent="0.25"/>
    <row r="1223" s="81" customFormat="1" x14ac:dyDescent="0.25"/>
    <row r="1224" s="81" customFormat="1" x14ac:dyDescent="0.25"/>
    <row r="1225" s="81" customFormat="1" x14ac:dyDescent="0.25"/>
    <row r="1226" s="81" customFormat="1" x14ac:dyDescent="0.25"/>
    <row r="1227" s="81" customFormat="1" x14ac:dyDescent="0.25"/>
    <row r="1228" s="81" customFormat="1" x14ac:dyDescent="0.25"/>
    <row r="1229" s="81" customFormat="1" x14ac:dyDescent="0.25"/>
    <row r="1230" s="81" customFormat="1" x14ac:dyDescent="0.25"/>
    <row r="1231" s="81" customFormat="1" x14ac:dyDescent="0.25"/>
    <row r="1232" s="81" customFormat="1" x14ac:dyDescent="0.25"/>
    <row r="1233" s="81" customFormat="1" x14ac:dyDescent="0.25"/>
    <row r="1234" s="81" customFormat="1" x14ac:dyDescent="0.25"/>
    <row r="1235" s="81" customFormat="1" x14ac:dyDescent="0.25"/>
    <row r="1236" s="81" customFormat="1" x14ac:dyDescent="0.25"/>
    <row r="1237" s="81" customFormat="1" x14ac:dyDescent="0.25"/>
    <row r="1238" s="81" customFormat="1" x14ac:dyDescent="0.25"/>
    <row r="1239" s="81" customFormat="1" x14ac:dyDescent="0.25"/>
    <row r="1240" s="81" customFormat="1" x14ac:dyDescent="0.25"/>
    <row r="1241" s="81" customFormat="1" x14ac:dyDescent="0.25"/>
    <row r="1242" s="81" customFormat="1" x14ac:dyDescent="0.25"/>
    <row r="1243" s="81" customFormat="1" x14ac:dyDescent="0.25"/>
    <row r="1244" s="81" customFormat="1" x14ac:dyDescent="0.25"/>
    <row r="1245" s="81" customFormat="1" x14ac:dyDescent="0.25"/>
    <row r="1246" s="81" customFormat="1" x14ac:dyDescent="0.25"/>
    <row r="1247" s="81" customFormat="1" x14ac:dyDescent="0.25"/>
    <row r="1248" s="81" customFormat="1" x14ac:dyDescent="0.25"/>
    <row r="1249" s="81" customFormat="1" x14ac:dyDescent="0.25"/>
    <row r="1250" s="81" customFormat="1" x14ac:dyDescent="0.25"/>
    <row r="1251" s="81" customFormat="1" x14ac:dyDescent="0.25"/>
    <row r="1252" s="81" customFormat="1" x14ac:dyDescent="0.25"/>
    <row r="1253" s="81" customFormat="1" x14ac:dyDescent="0.25"/>
    <row r="1254" s="81" customFormat="1" x14ac:dyDescent="0.25"/>
    <row r="1255" s="81" customFormat="1" x14ac:dyDescent="0.25"/>
    <row r="1256" s="81" customFormat="1" x14ac:dyDescent="0.25"/>
    <row r="1257" s="81" customFormat="1" x14ac:dyDescent="0.25"/>
    <row r="1258" s="81" customFormat="1" x14ac:dyDescent="0.25"/>
    <row r="1259" s="81" customFormat="1" x14ac:dyDescent="0.25"/>
    <row r="1260" s="81" customFormat="1" x14ac:dyDescent="0.25"/>
    <row r="1261" s="81" customFormat="1" x14ac:dyDescent="0.25"/>
    <row r="1262" s="81" customFormat="1" x14ac:dyDescent="0.25"/>
    <row r="1263" s="81" customFormat="1" x14ac:dyDescent="0.25"/>
    <row r="1264" s="81" customFormat="1" x14ac:dyDescent="0.25"/>
    <row r="1265" s="81" customFormat="1" x14ac:dyDescent="0.25"/>
    <row r="1266" s="81" customFormat="1" x14ac:dyDescent="0.25"/>
    <row r="1267" s="81" customFormat="1" x14ac:dyDescent="0.25"/>
    <row r="1268" s="81" customFormat="1" x14ac:dyDescent="0.25"/>
    <row r="1269" s="81" customFormat="1" x14ac:dyDescent="0.25"/>
    <row r="1270" s="81" customFormat="1" x14ac:dyDescent="0.25"/>
    <row r="1271" s="81" customFormat="1" x14ac:dyDescent="0.25"/>
    <row r="1272" s="81" customFormat="1" x14ac:dyDescent="0.25"/>
    <row r="1273" s="81" customFormat="1" x14ac:dyDescent="0.25"/>
    <row r="1274" s="81" customFormat="1" x14ac:dyDescent="0.25"/>
    <row r="1275" s="81" customFormat="1" x14ac:dyDescent="0.25"/>
    <row r="1276" s="81" customFormat="1" x14ac:dyDescent="0.25"/>
    <row r="1277" s="81" customFormat="1" x14ac:dyDescent="0.25"/>
    <row r="1278" s="81" customFormat="1" x14ac:dyDescent="0.25"/>
    <row r="1279" s="81" customFormat="1" x14ac:dyDescent="0.25"/>
    <row r="1280" s="81" customFormat="1" x14ac:dyDescent="0.25"/>
    <row r="1281" s="81" customFormat="1" x14ac:dyDescent="0.25"/>
    <row r="1282" s="81" customFormat="1" x14ac:dyDescent="0.25"/>
    <row r="1283" s="81" customFormat="1" x14ac:dyDescent="0.25"/>
    <row r="1284" s="81" customFormat="1" x14ac:dyDescent="0.25"/>
    <row r="1285" s="81" customFormat="1" x14ac:dyDescent="0.25"/>
    <row r="1286" s="81" customFormat="1" x14ac:dyDescent="0.25"/>
    <row r="1287" s="81" customFormat="1" x14ac:dyDescent="0.25"/>
    <row r="1288" s="81" customFormat="1" x14ac:dyDescent="0.25"/>
    <row r="1289" s="81" customFormat="1" x14ac:dyDescent="0.25"/>
    <row r="1290" s="81" customFormat="1" x14ac:dyDescent="0.25"/>
    <row r="1291" s="81" customFormat="1" x14ac:dyDescent="0.25"/>
    <row r="1292" s="81" customFormat="1" x14ac:dyDescent="0.25"/>
    <row r="1293" s="81" customFormat="1" x14ac:dyDescent="0.25"/>
    <row r="1294" s="81" customFormat="1" x14ac:dyDescent="0.25"/>
    <row r="1295" s="81" customFormat="1" x14ac:dyDescent="0.25"/>
    <row r="1296" s="81" customFormat="1" x14ac:dyDescent="0.25"/>
    <row r="1297" s="81" customFormat="1" x14ac:dyDescent="0.25"/>
    <row r="1298" s="81" customFormat="1" x14ac:dyDescent="0.25"/>
    <row r="1299" s="81" customFormat="1" x14ac:dyDescent="0.25"/>
    <row r="1300" s="81" customFormat="1" x14ac:dyDescent="0.25"/>
    <row r="1301" s="81" customFormat="1" x14ac:dyDescent="0.25"/>
    <row r="1302" s="81" customFormat="1" x14ac:dyDescent="0.25"/>
    <row r="1303" s="81" customFormat="1" x14ac:dyDescent="0.25"/>
    <row r="1304" s="81" customFormat="1" x14ac:dyDescent="0.25"/>
    <row r="1305" s="81" customFormat="1" x14ac:dyDescent="0.25"/>
    <row r="1306" s="81" customFormat="1" x14ac:dyDescent="0.25"/>
    <row r="1307" s="81" customFormat="1" x14ac:dyDescent="0.25"/>
    <row r="1308" s="81" customFormat="1" x14ac:dyDescent="0.25"/>
    <row r="1309" s="81" customFormat="1" x14ac:dyDescent="0.25"/>
    <row r="1310" s="81" customFormat="1" x14ac:dyDescent="0.25"/>
    <row r="1311" s="81" customFormat="1" x14ac:dyDescent="0.25"/>
    <row r="1312" s="81" customFormat="1" x14ac:dyDescent="0.25"/>
    <row r="1313" s="81" customFormat="1" x14ac:dyDescent="0.25"/>
    <row r="1314" s="81" customFormat="1" x14ac:dyDescent="0.25"/>
    <row r="1315" s="81" customFormat="1" x14ac:dyDescent="0.25"/>
    <row r="1316" s="81" customFormat="1" x14ac:dyDescent="0.25"/>
    <row r="1317" s="81" customFormat="1" x14ac:dyDescent="0.25"/>
    <row r="1318" s="81" customFormat="1" x14ac:dyDescent="0.25"/>
    <row r="1319" s="81" customFormat="1" x14ac:dyDescent="0.25"/>
    <row r="1320" s="81" customFormat="1" x14ac:dyDescent="0.25"/>
    <row r="1321" s="81" customFormat="1" x14ac:dyDescent="0.25"/>
    <row r="1322" s="81" customFormat="1" x14ac:dyDescent="0.25"/>
    <row r="1323" s="81" customFormat="1" x14ac:dyDescent="0.25"/>
    <row r="1324" s="81" customFormat="1" x14ac:dyDescent="0.25"/>
    <row r="1325" s="81" customFormat="1" x14ac:dyDescent="0.25"/>
    <row r="1326" s="81" customFormat="1" x14ac:dyDescent="0.25"/>
    <row r="1327" s="81" customFormat="1" x14ac:dyDescent="0.25"/>
    <row r="1328" s="81" customFormat="1" x14ac:dyDescent="0.25"/>
    <row r="1329" s="81" customFormat="1" x14ac:dyDescent="0.25"/>
    <row r="1330" s="81" customFormat="1" x14ac:dyDescent="0.25"/>
    <row r="1331" s="81" customFormat="1" x14ac:dyDescent="0.25"/>
    <row r="1332" s="81" customFormat="1" x14ac:dyDescent="0.25"/>
    <row r="1333" s="81" customFormat="1" x14ac:dyDescent="0.25"/>
    <row r="1334" s="81" customFormat="1" x14ac:dyDescent="0.25"/>
    <row r="1335" s="81" customFormat="1" x14ac:dyDescent="0.25"/>
    <row r="1336" s="81" customFormat="1" x14ac:dyDescent="0.25"/>
    <row r="1337" s="81" customFormat="1" x14ac:dyDescent="0.25"/>
    <row r="1338" s="81" customFormat="1" x14ac:dyDescent="0.25"/>
    <row r="1339" s="81" customFormat="1" x14ac:dyDescent="0.25"/>
    <row r="1340" s="81" customFormat="1" x14ac:dyDescent="0.25"/>
    <row r="1341" s="81" customFormat="1" x14ac:dyDescent="0.25"/>
    <row r="1342" s="81" customFormat="1" x14ac:dyDescent="0.25"/>
    <row r="1343" s="81" customFormat="1" x14ac:dyDescent="0.25"/>
    <row r="1344" s="81" customFormat="1" x14ac:dyDescent="0.25"/>
    <row r="1345" s="81" customFormat="1" x14ac:dyDescent="0.25"/>
    <row r="1346" s="81" customFormat="1" x14ac:dyDescent="0.25"/>
    <row r="1347" s="81" customFormat="1" x14ac:dyDescent="0.25"/>
    <row r="1348" s="81" customFormat="1" x14ac:dyDescent="0.25"/>
    <row r="1349" s="81" customFormat="1" x14ac:dyDescent="0.25"/>
    <row r="1350" s="81" customFormat="1" x14ac:dyDescent="0.25"/>
    <row r="1351" s="81" customFormat="1" x14ac:dyDescent="0.25"/>
    <row r="1352" s="81" customFormat="1" x14ac:dyDescent="0.25"/>
    <row r="1353" s="81" customFormat="1" x14ac:dyDescent="0.25"/>
    <row r="1354" s="81" customFormat="1" x14ac:dyDescent="0.25"/>
    <row r="1355" s="81" customFormat="1" x14ac:dyDescent="0.25"/>
    <row r="1356" s="81" customFormat="1" x14ac:dyDescent="0.25"/>
    <row r="1357" s="81" customFormat="1" x14ac:dyDescent="0.25"/>
    <row r="1358" s="81" customFormat="1" x14ac:dyDescent="0.25"/>
    <row r="1359" s="81" customFormat="1" x14ac:dyDescent="0.25"/>
    <row r="1360" s="81" customFormat="1" x14ac:dyDescent="0.25"/>
    <row r="1361" s="81" customFormat="1" x14ac:dyDescent="0.25"/>
    <row r="1362" s="81" customFormat="1" x14ac:dyDescent="0.25"/>
    <row r="1363" s="81" customFormat="1" x14ac:dyDescent="0.25"/>
    <row r="1364" s="81" customFormat="1" x14ac:dyDescent="0.25"/>
    <row r="1365" s="81" customFormat="1" x14ac:dyDescent="0.25"/>
    <row r="1366" s="81" customFormat="1" x14ac:dyDescent="0.25"/>
    <row r="1367" s="81" customFormat="1" x14ac:dyDescent="0.25"/>
    <row r="1368" s="81" customFormat="1" x14ac:dyDescent="0.25"/>
    <row r="1369" s="81" customFormat="1" x14ac:dyDescent="0.25"/>
    <row r="1370" s="81" customFormat="1" x14ac:dyDescent="0.25"/>
    <row r="1371" s="81" customFormat="1" x14ac:dyDescent="0.25"/>
    <row r="1372" s="81" customFormat="1" x14ac:dyDescent="0.25"/>
    <row r="1373" s="81" customFormat="1" x14ac:dyDescent="0.25"/>
    <row r="1374" s="81" customFormat="1" x14ac:dyDescent="0.25"/>
    <row r="1375" s="81" customFormat="1" x14ac:dyDescent="0.25"/>
    <row r="1376" s="81" customFormat="1" x14ac:dyDescent="0.25"/>
    <row r="1377" s="81" customFormat="1" x14ac:dyDescent="0.25"/>
    <row r="1378" s="81" customFormat="1" x14ac:dyDescent="0.25"/>
    <row r="1379" s="81" customFormat="1" x14ac:dyDescent="0.25"/>
    <row r="1380" s="81" customFormat="1" x14ac:dyDescent="0.25"/>
    <row r="1381" s="81" customFormat="1" x14ac:dyDescent="0.25"/>
    <row r="1382" s="81" customFormat="1" x14ac:dyDescent="0.25"/>
    <row r="1383" s="81" customFormat="1" x14ac:dyDescent="0.25"/>
    <row r="1384" s="81" customFormat="1" x14ac:dyDescent="0.25"/>
    <row r="1385" s="81" customFormat="1" x14ac:dyDescent="0.25"/>
    <row r="1386" s="81" customFormat="1" x14ac:dyDescent="0.25"/>
    <row r="1387" s="81" customFormat="1" x14ac:dyDescent="0.25"/>
    <row r="1388" s="81" customFormat="1" x14ac:dyDescent="0.25"/>
    <row r="1389" s="81" customFormat="1" x14ac:dyDescent="0.25"/>
    <row r="1390" s="81" customFormat="1" x14ac:dyDescent="0.25"/>
    <row r="1391" s="81" customFormat="1" x14ac:dyDescent="0.25"/>
    <row r="1392" s="81" customFormat="1" x14ac:dyDescent="0.25"/>
    <row r="1393" s="81" customFormat="1" x14ac:dyDescent="0.25"/>
    <row r="1394" s="81" customFormat="1" x14ac:dyDescent="0.25"/>
    <row r="1395" s="81" customFormat="1" x14ac:dyDescent="0.25"/>
    <row r="1396" s="81" customFormat="1" x14ac:dyDescent="0.25"/>
    <row r="1397" s="81" customFormat="1" x14ac:dyDescent="0.25"/>
    <row r="1398" s="81" customFormat="1" x14ac:dyDescent="0.25"/>
    <row r="1399" s="81" customFormat="1" x14ac:dyDescent="0.25"/>
    <row r="1400" s="81" customFormat="1" x14ac:dyDescent="0.25"/>
    <row r="1401" s="81" customFormat="1" x14ac:dyDescent="0.25"/>
    <row r="1402" s="81" customFormat="1" x14ac:dyDescent="0.25"/>
    <row r="1403" s="81" customFormat="1" x14ac:dyDescent="0.25"/>
    <row r="1404" s="81" customFormat="1" x14ac:dyDescent="0.25"/>
    <row r="1405" s="81" customFormat="1" x14ac:dyDescent="0.25"/>
    <row r="1406" s="81" customFormat="1" x14ac:dyDescent="0.25"/>
    <row r="1407" s="81" customFormat="1" x14ac:dyDescent="0.25"/>
    <row r="1408" s="81" customFormat="1" x14ac:dyDescent="0.25"/>
    <row r="1409" s="81" customFormat="1" x14ac:dyDescent="0.25"/>
    <row r="1410" s="81" customFormat="1" x14ac:dyDescent="0.25"/>
    <row r="1411" s="81" customFormat="1" x14ac:dyDescent="0.25"/>
    <row r="1412" s="81" customFormat="1" x14ac:dyDescent="0.25"/>
    <row r="1413" s="81" customFormat="1" x14ac:dyDescent="0.25"/>
    <row r="1414" s="81" customFormat="1" x14ac:dyDescent="0.25"/>
    <row r="1415" s="81" customFormat="1" x14ac:dyDescent="0.25"/>
    <row r="1416" s="81" customFormat="1" x14ac:dyDescent="0.25"/>
    <row r="1417" s="81" customFormat="1" x14ac:dyDescent="0.25"/>
    <row r="1418" s="81" customFormat="1" x14ac:dyDescent="0.25"/>
    <row r="1419" s="81" customFormat="1" x14ac:dyDescent="0.25"/>
    <row r="1420" s="81" customFormat="1" x14ac:dyDescent="0.25"/>
    <row r="1421" s="81" customFormat="1" x14ac:dyDescent="0.25"/>
    <row r="1422" s="81" customFormat="1" x14ac:dyDescent="0.25"/>
    <row r="1423" s="81" customFormat="1" x14ac:dyDescent="0.25"/>
    <row r="1424" s="81" customFormat="1" x14ac:dyDescent="0.25"/>
    <row r="1425" s="81" customFormat="1" x14ac:dyDescent="0.25"/>
    <row r="1426" s="81" customFormat="1" x14ac:dyDescent="0.25"/>
    <row r="1427" s="81" customFormat="1" x14ac:dyDescent="0.25"/>
    <row r="1428" s="81" customFormat="1" x14ac:dyDescent="0.25"/>
    <row r="1429" s="81" customFormat="1" x14ac:dyDescent="0.25"/>
    <row r="1430" s="81" customFormat="1" x14ac:dyDescent="0.25"/>
    <row r="1431" s="81" customFormat="1" x14ac:dyDescent="0.25"/>
    <row r="1432" s="81" customFormat="1" x14ac:dyDescent="0.25"/>
    <row r="1433" s="81" customFormat="1" x14ac:dyDescent="0.25"/>
    <row r="1434" s="81" customFormat="1" x14ac:dyDescent="0.25"/>
    <row r="1435" s="81" customFormat="1" x14ac:dyDescent="0.25"/>
    <row r="1436" s="81" customFormat="1" x14ac:dyDescent="0.25"/>
    <row r="1437" s="81" customFormat="1" x14ac:dyDescent="0.25"/>
    <row r="1438" s="81" customFormat="1" x14ac:dyDescent="0.25"/>
    <row r="1439" s="81" customFormat="1" x14ac:dyDescent="0.25"/>
    <row r="1440" s="81" customFormat="1" x14ac:dyDescent="0.25"/>
    <row r="1441" s="81" customFormat="1" x14ac:dyDescent="0.25"/>
    <row r="1442" s="81" customFormat="1" x14ac:dyDescent="0.25"/>
    <row r="1443" s="81" customFormat="1" x14ac:dyDescent="0.25"/>
    <row r="1444" s="81" customFormat="1" x14ac:dyDescent="0.25"/>
    <row r="1445" s="81" customFormat="1" x14ac:dyDescent="0.25"/>
    <row r="1446" s="81" customFormat="1" x14ac:dyDescent="0.25"/>
    <row r="1447" s="81" customFormat="1" x14ac:dyDescent="0.25"/>
    <row r="1448" s="81" customFormat="1" x14ac:dyDescent="0.25"/>
    <row r="1449" s="81" customFormat="1" x14ac:dyDescent="0.25"/>
    <row r="1450" s="81" customFormat="1" x14ac:dyDescent="0.25"/>
    <row r="1451" s="81" customFormat="1" x14ac:dyDescent="0.25"/>
    <row r="1452" s="81" customFormat="1" x14ac:dyDescent="0.25"/>
    <row r="1453" s="81" customFormat="1" x14ac:dyDescent="0.25"/>
    <row r="1454" s="81" customFormat="1" x14ac:dyDescent="0.25"/>
    <row r="1455" s="81" customFormat="1" x14ac:dyDescent="0.25"/>
    <row r="1456" s="81" customFormat="1" x14ac:dyDescent="0.25"/>
    <row r="1457" s="81" customFormat="1" x14ac:dyDescent="0.25"/>
    <row r="1458" s="81" customFormat="1" x14ac:dyDescent="0.25"/>
    <row r="1459" s="81" customFormat="1" x14ac:dyDescent="0.25"/>
    <row r="1460" s="81" customFormat="1" x14ac:dyDescent="0.25"/>
    <row r="1461" s="81" customFormat="1" x14ac:dyDescent="0.25"/>
    <row r="1462" s="81" customFormat="1" x14ac:dyDescent="0.25"/>
    <row r="1463" s="81" customFormat="1" x14ac:dyDescent="0.25"/>
    <row r="1464" s="81" customFormat="1" x14ac:dyDescent="0.25"/>
    <row r="1465" s="81" customFormat="1" x14ac:dyDescent="0.25"/>
    <row r="1466" s="81" customFormat="1" x14ac:dyDescent="0.25"/>
    <row r="1467" s="81" customFormat="1" x14ac:dyDescent="0.25"/>
    <row r="1468" s="81" customFormat="1" x14ac:dyDescent="0.25"/>
    <row r="1469" s="81" customFormat="1" x14ac:dyDescent="0.25"/>
    <row r="1470" s="81" customFormat="1" x14ac:dyDescent="0.25"/>
    <row r="1471" s="81" customFormat="1" x14ac:dyDescent="0.25"/>
    <row r="1472" s="81" customFormat="1" x14ac:dyDescent="0.25"/>
    <row r="1473" s="81" customFormat="1" x14ac:dyDescent="0.25"/>
    <row r="1474" s="81" customFormat="1" x14ac:dyDescent="0.25"/>
    <row r="1475" s="81" customFormat="1" x14ac:dyDescent="0.25"/>
    <row r="1476" s="81" customFormat="1" x14ac:dyDescent="0.25"/>
    <row r="1477" s="81" customFormat="1" x14ac:dyDescent="0.25"/>
    <row r="1478" s="81" customFormat="1" x14ac:dyDescent="0.25"/>
    <row r="1479" s="81" customFormat="1" x14ac:dyDescent="0.25"/>
    <row r="1480" s="81" customFormat="1" x14ac:dyDescent="0.25"/>
    <row r="1481" s="81" customFormat="1" x14ac:dyDescent="0.25"/>
    <row r="1482" s="81" customFormat="1" x14ac:dyDescent="0.25"/>
    <row r="1483" s="81" customFormat="1" x14ac:dyDescent="0.25"/>
    <row r="1484" s="81" customFormat="1" x14ac:dyDescent="0.25"/>
    <row r="1485" s="81" customFormat="1" x14ac:dyDescent="0.25"/>
    <row r="1486" s="81" customFormat="1" x14ac:dyDescent="0.25"/>
    <row r="1487" s="81" customFormat="1" x14ac:dyDescent="0.25"/>
    <row r="1488" s="81" customFormat="1" x14ac:dyDescent="0.25"/>
    <row r="1489" s="81" customFormat="1" x14ac:dyDescent="0.25"/>
    <row r="1490" s="81" customFormat="1" x14ac:dyDescent="0.25"/>
    <row r="1491" s="81" customFormat="1" x14ac:dyDescent="0.25"/>
    <row r="1492" s="81" customFormat="1" x14ac:dyDescent="0.25"/>
    <row r="1493" s="81" customFormat="1" x14ac:dyDescent="0.25"/>
    <row r="1494" s="81" customFormat="1" x14ac:dyDescent="0.25"/>
    <row r="1495" s="81" customFormat="1" x14ac:dyDescent="0.25"/>
    <row r="1496" s="81" customFormat="1" x14ac:dyDescent="0.25"/>
    <row r="1497" s="81" customFormat="1" x14ac:dyDescent="0.25"/>
    <row r="1498" s="81" customFormat="1" x14ac:dyDescent="0.25"/>
    <row r="1499" s="81" customFormat="1" x14ac:dyDescent="0.25"/>
    <row r="1500" s="81" customFormat="1" x14ac:dyDescent="0.25"/>
    <row r="1501" s="81" customFormat="1" x14ac:dyDescent="0.25"/>
    <row r="1502" s="81" customFormat="1" x14ac:dyDescent="0.25"/>
    <row r="1503" s="81" customFormat="1" x14ac:dyDescent="0.25"/>
    <row r="1504" s="81" customFormat="1" x14ac:dyDescent="0.25"/>
    <row r="1505" s="81" customFormat="1" x14ac:dyDescent="0.25"/>
    <row r="1506" s="81" customFormat="1" x14ac:dyDescent="0.25"/>
    <row r="1507" s="81" customFormat="1" x14ac:dyDescent="0.25"/>
    <row r="1508" s="81" customFormat="1" x14ac:dyDescent="0.25"/>
    <row r="1509" s="81" customFormat="1" x14ac:dyDescent="0.25"/>
    <row r="1510" s="81" customFormat="1" x14ac:dyDescent="0.25"/>
    <row r="1511" s="81" customFormat="1" x14ac:dyDescent="0.25"/>
    <row r="1512" s="81" customFormat="1" x14ac:dyDescent="0.25"/>
    <row r="1513" s="81" customFormat="1" x14ac:dyDescent="0.25"/>
    <row r="1514" s="81" customFormat="1" x14ac:dyDescent="0.25"/>
    <row r="1515" s="81" customFormat="1" x14ac:dyDescent="0.25"/>
    <row r="1516" s="81" customFormat="1" x14ac:dyDescent="0.25"/>
    <row r="1517" s="81" customFormat="1" x14ac:dyDescent="0.25"/>
    <row r="1518" s="81" customFormat="1" x14ac:dyDescent="0.25"/>
    <row r="1519" s="81" customFormat="1" x14ac:dyDescent="0.25"/>
    <row r="1520" s="81" customFormat="1" x14ac:dyDescent="0.25"/>
    <row r="1521" s="81" customFormat="1" x14ac:dyDescent="0.25"/>
    <row r="1522" s="81" customFormat="1" x14ac:dyDescent="0.25"/>
    <row r="1523" s="81" customFormat="1" x14ac:dyDescent="0.25"/>
    <row r="1524" s="81" customFormat="1" x14ac:dyDescent="0.25"/>
    <row r="1525" s="81" customFormat="1" x14ac:dyDescent="0.25"/>
    <row r="1526" s="81" customFormat="1" x14ac:dyDescent="0.25"/>
    <row r="1527" s="81" customFormat="1" x14ac:dyDescent="0.25"/>
    <row r="1528" s="81" customFormat="1" x14ac:dyDescent="0.25"/>
    <row r="1529" s="81" customFormat="1" x14ac:dyDescent="0.25"/>
    <row r="1530" s="81" customFormat="1" x14ac:dyDescent="0.25"/>
    <row r="1531" s="81" customFormat="1" x14ac:dyDescent="0.25"/>
    <row r="1532" s="81" customFormat="1" x14ac:dyDescent="0.25"/>
    <row r="1533" s="81" customFormat="1" x14ac:dyDescent="0.25"/>
    <row r="1534" s="81" customFormat="1" x14ac:dyDescent="0.25"/>
    <row r="1535" s="81" customFormat="1" x14ac:dyDescent="0.25"/>
    <row r="1536" s="81" customFormat="1" x14ac:dyDescent="0.25"/>
    <row r="1537" s="81" customFormat="1" x14ac:dyDescent="0.25"/>
    <row r="1538" s="81" customFormat="1" x14ac:dyDescent="0.25"/>
    <row r="1539" s="81" customFormat="1" x14ac:dyDescent="0.25"/>
    <row r="1540" s="81" customFormat="1" x14ac:dyDescent="0.25"/>
    <row r="1541" s="81" customFormat="1" x14ac:dyDescent="0.25"/>
    <row r="1542" s="81" customFormat="1" x14ac:dyDescent="0.25"/>
    <row r="1543" s="81" customFormat="1" x14ac:dyDescent="0.25"/>
    <row r="1544" s="81" customFormat="1" x14ac:dyDescent="0.25"/>
    <row r="1545" s="81" customFormat="1" x14ac:dyDescent="0.25"/>
    <row r="1546" s="81" customFormat="1" x14ac:dyDescent="0.25"/>
    <row r="1547" s="81" customFormat="1" x14ac:dyDescent="0.25"/>
    <row r="1548" s="81" customFormat="1" x14ac:dyDescent="0.25"/>
    <row r="1549" s="81" customFormat="1" x14ac:dyDescent="0.25"/>
    <row r="1550" s="81" customFormat="1" x14ac:dyDescent="0.25"/>
    <row r="1551" s="81" customFormat="1" x14ac:dyDescent="0.25"/>
    <row r="1552" s="81" customFormat="1" x14ac:dyDescent="0.25"/>
    <row r="1553" s="81" customFormat="1" x14ac:dyDescent="0.25"/>
    <row r="1554" s="81" customFormat="1" x14ac:dyDescent="0.25"/>
    <row r="1555" s="81" customFormat="1" x14ac:dyDescent="0.25"/>
    <row r="1556" s="81" customFormat="1" x14ac:dyDescent="0.25"/>
    <row r="1557" s="81" customFormat="1" x14ac:dyDescent="0.25"/>
    <row r="1558" s="81" customFormat="1" x14ac:dyDescent="0.25"/>
    <row r="1559" s="81" customFormat="1" x14ac:dyDescent="0.25"/>
    <row r="1560" s="81" customFormat="1" x14ac:dyDescent="0.25"/>
    <row r="1561" s="81" customFormat="1" x14ac:dyDescent="0.25"/>
    <row r="1562" s="81" customFormat="1" x14ac:dyDescent="0.25"/>
    <row r="1563" s="81" customFormat="1" x14ac:dyDescent="0.25"/>
    <row r="1564" s="81" customFormat="1" x14ac:dyDescent="0.25"/>
    <row r="1565" s="81" customFormat="1" x14ac:dyDescent="0.25"/>
    <row r="1566" s="81" customFormat="1" x14ac:dyDescent="0.25"/>
    <row r="1567" s="81" customFormat="1" x14ac:dyDescent="0.25"/>
    <row r="1568" s="81" customFormat="1" x14ac:dyDescent="0.25"/>
    <row r="1569" s="81" customFormat="1" x14ac:dyDescent="0.25"/>
    <row r="1570" s="81" customFormat="1" x14ac:dyDescent="0.25"/>
    <row r="1571" s="81" customFormat="1" x14ac:dyDescent="0.25"/>
    <row r="1572" s="81" customFormat="1" x14ac:dyDescent="0.25"/>
    <row r="1573" s="81" customFormat="1" x14ac:dyDescent="0.25"/>
    <row r="1574" s="81" customFormat="1" x14ac:dyDescent="0.25"/>
    <row r="1575" s="81" customFormat="1" x14ac:dyDescent="0.25"/>
    <row r="1576" s="81" customFormat="1" x14ac:dyDescent="0.25"/>
    <row r="1577" s="81" customFormat="1" x14ac:dyDescent="0.25"/>
    <row r="1578" s="81" customFormat="1" x14ac:dyDescent="0.25"/>
    <row r="1579" s="81" customFormat="1" x14ac:dyDescent="0.25"/>
    <row r="1580" s="81" customFormat="1" x14ac:dyDescent="0.25"/>
    <row r="1581" s="81" customFormat="1" x14ac:dyDescent="0.25"/>
    <row r="1582" s="81" customFormat="1" x14ac:dyDescent="0.25"/>
    <row r="1583" s="81" customFormat="1" x14ac:dyDescent="0.25"/>
    <row r="1584" s="81" customFormat="1" x14ac:dyDescent="0.25"/>
    <row r="1585" s="81" customFormat="1" x14ac:dyDescent="0.25"/>
    <row r="1586" s="81" customFormat="1" x14ac:dyDescent="0.25"/>
    <row r="1587" s="81" customFormat="1" x14ac:dyDescent="0.25"/>
    <row r="1588" s="81" customFormat="1" x14ac:dyDescent="0.25"/>
    <row r="1589" s="81" customFormat="1" x14ac:dyDescent="0.25"/>
    <row r="1590" s="81" customFormat="1" x14ac:dyDescent="0.25"/>
    <row r="1591" s="81" customFormat="1" x14ac:dyDescent="0.25"/>
    <row r="1592" s="81" customFormat="1" x14ac:dyDescent="0.25"/>
    <row r="1593" s="81" customFormat="1" x14ac:dyDescent="0.25"/>
    <row r="1594" s="81" customFormat="1" x14ac:dyDescent="0.25"/>
    <row r="1595" s="81" customFormat="1" x14ac:dyDescent="0.25"/>
    <row r="1596" s="81" customFormat="1" x14ac:dyDescent="0.25"/>
    <row r="1597" s="81" customFormat="1" x14ac:dyDescent="0.25"/>
    <row r="1598" s="81" customFormat="1" x14ac:dyDescent="0.25"/>
    <row r="1599" s="81" customFormat="1" x14ac:dyDescent="0.25"/>
    <row r="1600" s="81" customFormat="1" x14ac:dyDescent="0.25"/>
    <row r="1601" s="81" customFormat="1" x14ac:dyDescent="0.25"/>
    <row r="1602" s="81" customFormat="1" x14ac:dyDescent="0.25"/>
    <row r="1603" s="81" customFormat="1" x14ac:dyDescent="0.25"/>
    <row r="1604" s="81" customFormat="1" x14ac:dyDescent="0.25"/>
    <row r="1605" s="81" customFormat="1" x14ac:dyDescent="0.25"/>
    <row r="1606" s="81" customFormat="1" x14ac:dyDescent="0.25"/>
    <row r="1607" s="81" customFormat="1" x14ac:dyDescent="0.25"/>
    <row r="1608" s="81" customFormat="1" x14ac:dyDescent="0.25"/>
    <row r="1609" s="81" customFormat="1" x14ac:dyDescent="0.25"/>
    <row r="1610" s="81" customFormat="1" x14ac:dyDescent="0.25"/>
    <row r="1611" s="81" customFormat="1" x14ac:dyDescent="0.25"/>
    <row r="1612" s="81" customFormat="1" x14ac:dyDescent="0.25"/>
    <row r="1613" s="81" customFormat="1" x14ac:dyDescent="0.25"/>
    <row r="1614" s="81" customFormat="1" x14ac:dyDescent="0.25"/>
    <row r="1615" s="81" customFormat="1" x14ac:dyDescent="0.25"/>
    <row r="1616" s="81" customFormat="1" x14ac:dyDescent="0.25"/>
    <row r="1617" s="81" customFormat="1" x14ac:dyDescent="0.25"/>
    <row r="1618" s="81" customFormat="1" x14ac:dyDescent="0.25"/>
    <row r="1619" s="81" customFormat="1" x14ac:dyDescent="0.25"/>
    <row r="1620" s="81" customFormat="1" x14ac:dyDescent="0.25"/>
    <row r="1621" s="81" customFormat="1" x14ac:dyDescent="0.25"/>
    <row r="1622" s="81" customFormat="1" x14ac:dyDescent="0.25"/>
    <row r="1623" s="81" customFormat="1" x14ac:dyDescent="0.25"/>
    <row r="1624" s="81" customFormat="1" x14ac:dyDescent="0.25"/>
    <row r="1625" s="81" customFormat="1" x14ac:dyDescent="0.25"/>
    <row r="1626" s="81" customFormat="1" x14ac:dyDescent="0.25"/>
    <row r="1627" s="81" customFormat="1" x14ac:dyDescent="0.25"/>
    <row r="1628" s="81" customFormat="1" x14ac:dyDescent="0.25"/>
    <row r="1629" s="81" customFormat="1" x14ac:dyDescent="0.25"/>
    <row r="1630" s="81" customFormat="1" x14ac:dyDescent="0.25"/>
    <row r="1631" s="81" customFormat="1" x14ac:dyDescent="0.25"/>
    <row r="1632" s="81" customFormat="1" x14ac:dyDescent="0.25"/>
    <row r="1633" s="81" customFormat="1" x14ac:dyDescent="0.25"/>
    <row r="1634" s="81" customFormat="1" x14ac:dyDescent="0.25"/>
    <row r="1635" s="81" customFormat="1" x14ac:dyDescent="0.25"/>
    <row r="1636" s="81" customFormat="1" x14ac:dyDescent="0.25"/>
    <row r="1637" s="81" customFormat="1" x14ac:dyDescent="0.25"/>
    <row r="1638" s="81" customFormat="1" x14ac:dyDescent="0.25"/>
    <row r="1639" s="81" customFormat="1" x14ac:dyDescent="0.25"/>
    <row r="1640" s="81" customFormat="1" x14ac:dyDescent="0.25"/>
    <row r="1641" s="81" customFormat="1" x14ac:dyDescent="0.25"/>
    <row r="1642" s="81" customFormat="1" x14ac:dyDescent="0.25"/>
    <row r="1643" s="81" customFormat="1" x14ac:dyDescent="0.25"/>
    <row r="1644" s="81" customFormat="1" x14ac:dyDescent="0.25"/>
    <row r="1645" s="81" customFormat="1" x14ac:dyDescent="0.25"/>
    <row r="1646" s="81" customFormat="1" x14ac:dyDescent="0.25"/>
    <row r="1647" s="81" customFormat="1" x14ac:dyDescent="0.25"/>
    <row r="1648" s="81" customFormat="1" x14ac:dyDescent="0.25"/>
    <row r="1649" spans="42:110" s="81" customFormat="1" x14ac:dyDescent="0.25"/>
    <row r="1650" spans="42:110" s="81" customFormat="1" x14ac:dyDescent="0.25"/>
    <row r="1651" spans="42:110" s="81" customFormat="1" x14ac:dyDescent="0.25"/>
    <row r="1652" spans="42:110" s="81" customFormat="1" x14ac:dyDescent="0.25"/>
    <row r="1653" spans="42:110" s="81" customFormat="1" x14ac:dyDescent="0.25"/>
    <row r="1654" spans="42:110" s="81" customFormat="1" x14ac:dyDescent="0.25"/>
    <row r="1655" spans="42:110" s="81" customFormat="1" x14ac:dyDescent="0.25"/>
    <row r="1656" spans="42:110" s="81" customFormat="1" x14ac:dyDescent="0.25"/>
    <row r="1657" spans="42:110" s="81" customFormat="1" x14ac:dyDescent="0.25"/>
    <row r="1658" spans="42:110" s="144" customFormat="1" x14ac:dyDescent="0.25">
      <c r="AP1658" s="81"/>
      <c r="AQ1658" s="81"/>
      <c r="AR1658" s="81"/>
      <c r="AS1658" s="81"/>
      <c r="AT1658" s="81"/>
      <c r="AU1658" s="81"/>
      <c r="AV1658" s="81"/>
      <c r="AW1658" s="81"/>
      <c r="AX1658" s="81"/>
      <c r="AY1658" s="81"/>
      <c r="AZ1658" s="81"/>
      <c r="BA1658" s="81"/>
      <c r="BB1658" s="81"/>
      <c r="BC1658" s="81"/>
      <c r="BD1658" s="81"/>
      <c r="BE1658" s="81"/>
      <c r="BF1658" s="81"/>
      <c r="BG1658" s="81"/>
      <c r="BH1658" s="81"/>
      <c r="BI1658" s="81"/>
      <c r="BJ1658" s="81"/>
      <c r="BK1658" s="81"/>
      <c r="BL1658" s="81"/>
      <c r="BM1658" s="81"/>
      <c r="BN1658" s="81"/>
      <c r="BO1658" s="81"/>
      <c r="BP1658" s="81"/>
      <c r="BQ1658" s="81"/>
      <c r="BR1658" s="81"/>
      <c r="BS1658" s="81"/>
      <c r="BT1658" s="81"/>
      <c r="BU1658" s="81"/>
      <c r="BV1658" s="81"/>
      <c r="BW1658" s="81"/>
      <c r="BX1658" s="81"/>
      <c r="BY1658" s="81"/>
      <c r="BZ1658" s="81"/>
      <c r="CA1658" s="81"/>
      <c r="CB1658" s="81"/>
      <c r="CC1658" s="81"/>
      <c r="CD1658" s="81"/>
      <c r="CE1658" s="81"/>
      <c r="CF1658" s="81"/>
      <c r="CG1658" s="81"/>
      <c r="CH1658" s="81"/>
      <c r="CI1658" s="81"/>
      <c r="CJ1658" s="81"/>
      <c r="CK1658" s="81"/>
      <c r="CL1658" s="81"/>
      <c r="CM1658" s="81"/>
      <c r="CN1658" s="81"/>
      <c r="CO1658" s="81"/>
      <c r="CP1658" s="81"/>
      <c r="CQ1658" s="81"/>
      <c r="CR1658" s="81"/>
      <c r="CS1658" s="81"/>
      <c r="CT1658" s="81"/>
      <c r="CU1658" s="81"/>
      <c r="CV1658" s="81"/>
      <c r="CW1658" s="81"/>
      <c r="CX1658" s="81"/>
      <c r="CY1658" s="81"/>
      <c r="CZ1658" s="81"/>
      <c r="DA1658" s="81"/>
      <c r="DB1658" s="81"/>
      <c r="DC1658" s="81"/>
      <c r="DD1658" s="81"/>
      <c r="DE1658" s="81"/>
      <c r="DF1658" s="81"/>
    </row>
    <row r="1659" spans="42:110" s="144" customFormat="1" x14ac:dyDescent="0.25">
      <c r="AP1659" s="81"/>
      <c r="AQ1659" s="81"/>
      <c r="AR1659" s="81"/>
      <c r="AS1659" s="81"/>
      <c r="AT1659" s="81"/>
      <c r="AU1659" s="81"/>
      <c r="AV1659" s="81"/>
      <c r="AW1659" s="81"/>
      <c r="AX1659" s="81"/>
      <c r="AY1659" s="81"/>
      <c r="AZ1659" s="81"/>
      <c r="BA1659" s="81"/>
      <c r="BB1659" s="81"/>
      <c r="BC1659" s="81"/>
      <c r="BD1659" s="81"/>
      <c r="BE1659" s="81"/>
      <c r="BF1659" s="81"/>
      <c r="BG1659" s="81"/>
      <c r="BH1659" s="81"/>
      <c r="BI1659" s="81"/>
      <c r="BJ1659" s="81"/>
      <c r="BK1659" s="81"/>
      <c r="BL1659" s="81"/>
      <c r="BM1659" s="81"/>
      <c r="BN1659" s="81"/>
      <c r="BO1659" s="81"/>
      <c r="BP1659" s="81"/>
      <c r="BQ1659" s="81"/>
      <c r="BR1659" s="81"/>
      <c r="BS1659" s="81"/>
      <c r="BT1659" s="81"/>
      <c r="BU1659" s="81"/>
      <c r="BV1659" s="81"/>
      <c r="BW1659" s="81"/>
      <c r="BX1659" s="81"/>
      <c r="BY1659" s="81"/>
      <c r="BZ1659" s="81"/>
      <c r="CA1659" s="81"/>
      <c r="CB1659" s="81"/>
      <c r="CC1659" s="81"/>
      <c r="CD1659" s="81"/>
      <c r="CE1659" s="81"/>
      <c r="CF1659" s="81"/>
      <c r="CG1659" s="81"/>
      <c r="CH1659" s="81"/>
      <c r="CI1659" s="81"/>
      <c r="CJ1659" s="81"/>
      <c r="CK1659" s="81"/>
      <c r="CL1659" s="81"/>
      <c r="CM1659" s="81"/>
      <c r="CN1659" s="81"/>
      <c r="CO1659" s="81"/>
      <c r="CP1659" s="81"/>
      <c r="CQ1659" s="81"/>
      <c r="CR1659" s="81"/>
      <c r="CS1659" s="81"/>
      <c r="CT1659" s="81"/>
      <c r="CU1659" s="81"/>
      <c r="CV1659" s="81"/>
      <c r="CW1659" s="81"/>
      <c r="CX1659" s="81"/>
      <c r="CY1659" s="81"/>
      <c r="CZ1659" s="81"/>
      <c r="DA1659" s="81"/>
      <c r="DB1659" s="81"/>
      <c r="DC1659" s="81"/>
      <c r="DD1659" s="81"/>
      <c r="DE1659" s="81"/>
      <c r="DF1659" s="81"/>
    </row>
    <row r="1660" spans="42:110" s="144" customFormat="1" x14ac:dyDescent="0.25">
      <c r="AP1660" s="81"/>
      <c r="AQ1660" s="81"/>
      <c r="AR1660" s="81"/>
      <c r="AS1660" s="81"/>
      <c r="AT1660" s="81"/>
      <c r="AU1660" s="81"/>
      <c r="AV1660" s="81"/>
      <c r="AW1660" s="81"/>
      <c r="AX1660" s="81"/>
      <c r="AY1660" s="81"/>
      <c r="AZ1660" s="81"/>
      <c r="BA1660" s="81"/>
      <c r="BB1660" s="81"/>
      <c r="BC1660" s="81"/>
      <c r="BD1660" s="81"/>
      <c r="BE1660" s="81"/>
      <c r="BF1660" s="81"/>
      <c r="BG1660" s="81"/>
      <c r="BH1660" s="81"/>
      <c r="BI1660" s="81"/>
      <c r="BJ1660" s="81"/>
      <c r="BK1660" s="81"/>
      <c r="BL1660" s="81"/>
      <c r="BM1660" s="81"/>
      <c r="BN1660" s="81"/>
      <c r="BO1660" s="81"/>
      <c r="BP1660" s="81"/>
      <c r="BQ1660" s="81"/>
      <c r="BR1660" s="81"/>
      <c r="BS1660" s="81"/>
      <c r="BT1660" s="81"/>
      <c r="BU1660" s="81"/>
      <c r="BV1660" s="81"/>
      <c r="BW1660" s="81"/>
      <c r="BX1660" s="81"/>
      <c r="BY1660" s="81"/>
      <c r="BZ1660" s="81"/>
      <c r="CA1660" s="81"/>
      <c r="CB1660" s="81"/>
      <c r="CC1660" s="81"/>
      <c r="CD1660" s="81"/>
      <c r="CE1660" s="81"/>
      <c r="CF1660" s="81"/>
      <c r="CG1660" s="81"/>
      <c r="CH1660" s="81"/>
      <c r="CI1660" s="81"/>
      <c r="CJ1660" s="81"/>
      <c r="CK1660" s="81"/>
      <c r="CL1660" s="81"/>
      <c r="CM1660" s="81"/>
      <c r="CN1660" s="81"/>
      <c r="CO1660" s="81"/>
      <c r="CP1660" s="81"/>
      <c r="CQ1660" s="81"/>
      <c r="CR1660" s="81"/>
      <c r="CS1660" s="81"/>
      <c r="CT1660" s="81"/>
      <c r="CU1660" s="81"/>
      <c r="CV1660" s="81"/>
      <c r="CW1660" s="81"/>
      <c r="CX1660" s="81"/>
      <c r="CY1660" s="81"/>
      <c r="CZ1660" s="81"/>
      <c r="DA1660" s="81"/>
      <c r="DB1660" s="81"/>
      <c r="DC1660" s="81"/>
      <c r="DD1660" s="81"/>
      <c r="DE1660" s="81"/>
      <c r="DF1660" s="81"/>
    </row>
    <row r="1661" spans="42:110" s="144" customFormat="1" x14ac:dyDescent="0.25">
      <c r="AP1661" s="81"/>
      <c r="AQ1661" s="81"/>
      <c r="AR1661" s="81"/>
      <c r="AS1661" s="81"/>
      <c r="AT1661" s="81"/>
      <c r="AU1661" s="81"/>
      <c r="AV1661" s="81"/>
      <c r="AW1661" s="81"/>
      <c r="AX1661" s="81"/>
      <c r="AY1661" s="81"/>
      <c r="AZ1661" s="81"/>
      <c r="BA1661" s="81"/>
      <c r="BB1661" s="81"/>
      <c r="BC1661" s="81"/>
      <c r="BD1661" s="81"/>
      <c r="BE1661" s="81"/>
      <c r="BF1661" s="81"/>
      <c r="BG1661" s="81"/>
      <c r="BH1661" s="81"/>
      <c r="BI1661" s="81"/>
      <c r="BJ1661" s="81"/>
      <c r="BK1661" s="81"/>
      <c r="BL1661" s="81"/>
      <c r="BM1661" s="81"/>
      <c r="BN1661" s="81"/>
      <c r="BO1661" s="81"/>
      <c r="BP1661" s="81"/>
      <c r="BQ1661" s="81"/>
      <c r="BR1661" s="81"/>
      <c r="BS1661" s="81"/>
      <c r="BT1661" s="81"/>
      <c r="BU1661" s="81"/>
      <c r="BV1661" s="81"/>
      <c r="BW1661" s="81"/>
      <c r="BX1661" s="81"/>
      <c r="BY1661" s="81"/>
      <c r="BZ1661" s="81"/>
      <c r="CA1661" s="81"/>
      <c r="CB1661" s="81"/>
      <c r="CC1661" s="81"/>
      <c r="CD1661" s="81"/>
      <c r="CE1661" s="81"/>
      <c r="CF1661" s="81"/>
      <c r="CG1661" s="81"/>
      <c r="CH1661" s="81"/>
      <c r="CI1661" s="81"/>
      <c r="CJ1661" s="81"/>
      <c r="CK1661" s="81"/>
      <c r="CL1661" s="81"/>
      <c r="CM1661" s="81"/>
      <c r="CN1661" s="81"/>
      <c r="CO1661" s="81"/>
      <c r="CP1661" s="81"/>
      <c r="CQ1661" s="81"/>
      <c r="CR1661" s="81"/>
      <c r="CS1661" s="81"/>
      <c r="CT1661" s="81"/>
      <c r="CU1661" s="81"/>
      <c r="CV1661" s="81"/>
      <c r="CW1661" s="81"/>
      <c r="CX1661" s="81"/>
      <c r="CY1661" s="81"/>
      <c r="CZ1661" s="81"/>
      <c r="DA1661" s="81"/>
      <c r="DB1661" s="81"/>
      <c r="DC1661" s="81"/>
      <c r="DD1661" s="81"/>
      <c r="DE1661" s="81"/>
      <c r="DF1661" s="81"/>
    </row>
    <row r="1662" spans="42:110" s="144" customFormat="1" x14ac:dyDescent="0.25">
      <c r="AP1662" s="81"/>
      <c r="AQ1662" s="81"/>
      <c r="AR1662" s="81"/>
      <c r="AS1662" s="81"/>
      <c r="AT1662" s="81"/>
      <c r="AU1662" s="81"/>
      <c r="AV1662" s="81"/>
      <c r="AW1662" s="81"/>
      <c r="AX1662" s="81"/>
      <c r="AY1662" s="81"/>
      <c r="AZ1662" s="81"/>
      <c r="BA1662" s="81"/>
      <c r="BB1662" s="81"/>
      <c r="BC1662" s="81"/>
      <c r="BD1662" s="81"/>
      <c r="BE1662" s="81"/>
      <c r="BF1662" s="81"/>
      <c r="BG1662" s="81"/>
      <c r="BH1662" s="81"/>
      <c r="BI1662" s="81"/>
      <c r="BJ1662" s="81"/>
      <c r="BK1662" s="81"/>
      <c r="BL1662" s="81"/>
      <c r="BM1662" s="81"/>
      <c r="BN1662" s="81"/>
      <c r="BO1662" s="81"/>
      <c r="BP1662" s="81"/>
      <c r="BQ1662" s="81"/>
      <c r="BR1662" s="81"/>
      <c r="BS1662" s="81"/>
      <c r="BT1662" s="81"/>
      <c r="BU1662" s="81"/>
      <c r="BV1662" s="81"/>
      <c r="BW1662" s="81"/>
      <c r="BX1662" s="81"/>
      <c r="BY1662" s="81"/>
      <c r="BZ1662" s="81"/>
      <c r="CA1662" s="81"/>
      <c r="CB1662" s="81"/>
      <c r="CC1662" s="81"/>
      <c r="CD1662" s="81"/>
      <c r="CE1662" s="81"/>
      <c r="CF1662" s="81"/>
      <c r="CG1662" s="81"/>
      <c r="CH1662" s="81"/>
      <c r="CI1662" s="81"/>
      <c r="CJ1662" s="81"/>
      <c r="CK1662" s="81"/>
      <c r="CL1662" s="81"/>
      <c r="CM1662" s="81"/>
      <c r="CN1662" s="81"/>
      <c r="CO1662" s="81"/>
      <c r="CP1662" s="81"/>
      <c r="CQ1662" s="81"/>
      <c r="CR1662" s="81"/>
      <c r="CS1662" s="81"/>
      <c r="CT1662" s="81"/>
      <c r="CU1662" s="81"/>
      <c r="CV1662" s="81"/>
      <c r="CW1662" s="81"/>
      <c r="CX1662" s="81"/>
      <c r="CY1662" s="81"/>
      <c r="CZ1662" s="81"/>
      <c r="DA1662" s="81"/>
      <c r="DB1662" s="81"/>
      <c r="DC1662" s="81"/>
      <c r="DD1662" s="81"/>
      <c r="DE1662" s="81"/>
      <c r="DF1662" s="81"/>
    </row>
    <row r="1663" spans="42:110" s="144" customFormat="1" x14ac:dyDescent="0.25">
      <c r="AP1663" s="81"/>
      <c r="AQ1663" s="81"/>
      <c r="AR1663" s="81"/>
      <c r="AS1663" s="81"/>
      <c r="AT1663" s="81"/>
      <c r="AU1663" s="81"/>
      <c r="AV1663" s="81"/>
      <c r="AW1663" s="81"/>
      <c r="AX1663" s="81"/>
      <c r="AY1663" s="81"/>
      <c r="AZ1663" s="81"/>
      <c r="BA1663" s="81"/>
      <c r="BB1663" s="81"/>
      <c r="BC1663" s="81"/>
      <c r="BD1663" s="81"/>
      <c r="BE1663" s="81"/>
      <c r="BF1663" s="81"/>
      <c r="BG1663" s="81"/>
      <c r="BH1663" s="81"/>
      <c r="BI1663" s="81"/>
      <c r="BJ1663" s="81"/>
      <c r="BK1663" s="81"/>
      <c r="BL1663" s="81"/>
      <c r="BM1663" s="81"/>
      <c r="BN1663" s="81"/>
      <c r="BO1663" s="81"/>
      <c r="BP1663" s="81"/>
      <c r="BQ1663" s="81"/>
      <c r="BR1663" s="81"/>
      <c r="BS1663" s="81"/>
      <c r="BT1663" s="81"/>
      <c r="BU1663" s="81"/>
      <c r="BV1663" s="81"/>
      <c r="BW1663" s="81"/>
      <c r="BX1663" s="81"/>
      <c r="BY1663" s="81"/>
      <c r="BZ1663" s="81"/>
      <c r="CA1663" s="81"/>
      <c r="CB1663" s="81"/>
      <c r="CC1663" s="81"/>
      <c r="CD1663" s="81"/>
      <c r="CE1663" s="81"/>
      <c r="CF1663" s="81"/>
      <c r="CG1663" s="81"/>
      <c r="CH1663" s="81"/>
      <c r="CI1663" s="81"/>
      <c r="CJ1663" s="81"/>
      <c r="CK1663" s="81"/>
      <c r="CL1663" s="81"/>
      <c r="CM1663" s="81"/>
      <c r="CN1663" s="81"/>
      <c r="CO1663" s="81"/>
      <c r="CP1663" s="81"/>
      <c r="CQ1663" s="81"/>
      <c r="CR1663" s="81"/>
      <c r="CS1663" s="81"/>
      <c r="CT1663" s="81"/>
      <c r="CU1663" s="81"/>
      <c r="CV1663" s="81"/>
      <c r="CW1663" s="81"/>
      <c r="CX1663" s="81"/>
      <c r="CY1663" s="81"/>
      <c r="CZ1663" s="81"/>
      <c r="DA1663" s="81"/>
      <c r="DB1663" s="81"/>
      <c r="DC1663" s="81"/>
      <c r="DD1663" s="81"/>
      <c r="DE1663" s="81"/>
      <c r="DF1663" s="81"/>
    </row>
    <row r="1664" spans="42:110" s="144" customFormat="1" x14ac:dyDescent="0.25">
      <c r="AP1664" s="81"/>
      <c r="AQ1664" s="81"/>
      <c r="AR1664" s="81"/>
      <c r="AS1664" s="81"/>
      <c r="AT1664" s="81"/>
      <c r="AU1664" s="81"/>
      <c r="AV1664" s="81"/>
      <c r="AW1664" s="81"/>
      <c r="AX1664" s="81"/>
      <c r="AY1664" s="81"/>
      <c r="AZ1664" s="81"/>
      <c r="BA1664" s="81"/>
      <c r="BB1664" s="81"/>
      <c r="BC1664" s="81"/>
      <c r="BD1664" s="81"/>
      <c r="BE1664" s="81"/>
      <c r="BF1664" s="81"/>
      <c r="BG1664" s="81"/>
      <c r="BH1664" s="81"/>
      <c r="BI1664" s="81"/>
      <c r="BJ1664" s="81"/>
      <c r="BK1664" s="81"/>
      <c r="BL1664" s="81"/>
      <c r="BM1664" s="81"/>
      <c r="BN1664" s="81"/>
      <c r="BO1664" s="81"/>
      <c r="BP1664" s="81"/>
      <c r="BQ1664" s="81"/>
      <c r="BR1664" s="81"/>
      <c r="BS1664" s="81"/>
      <c r="BT1664" s="81"/>
      <c r="BU1664" s="81"/>
      <c r="BV1664" s="81"/>
      <c r="BW1664" s="81"/>
      <c r="BX1664" s="81"/>
      <c r="BY1664" s="81"/>
      <c r="BZ1664" s="81"/>
      <c r="CA1664" s="81"/>
      <c r="CB1664" s="81"/>
      <c r="CC1664" s="81"/>
      <c r="CD1664" s="81"/>
      <c r="CE1664" s="81"/>
      <c r="CF1664" s="81"/>
      <c r="CG1664" s="81"/>
      <c r="CH1664" s="81"/>
      <c r="CI1664" s="81"/>
      <c r="CJ1664" s="81"/>
      <c r="CK1664" s="81"/>
      <c r="CL1664" s="81"/>
      <c r="CM1664" s="81"/>
      <c r="CN1664" s="81"/>
      <c r="CO1664" s="81"/>
      <c r="CP1664" s="81"/>
      <c r="CQ1664" s="81"/>
      <c r="CR1664" s="81"/>
      <c r="CS1664" s="81"/>
      <c r="CT1664" s="81"/>
      <c r="CU1664" s="81"/>
      <c r="CV1664" s="81"/>
      <c r="CW1664" s="81"/>
      <c r="CX1664" s="81"/>
      <c r="CY1664" s="81"/>
      <c r="CZ1664" s="81"/>
      <c r="DA1664" s="81"/>
      <c r="DB1664" s="81"/>
      <c r="DC1664" s="81"/>
      <c r="DD1664" s="81"/>
      <c r="DE1664" s="81"/>
      <c r="DF1664" s="81"/>
    </row>
    <row r="1665" spans="42:110" s="144" customFormat="1" x14ac:dyDescent="0.25">
      <c r="AP1665" s="81"/>
      <c r="AQ1665" s="81"/>
      <c r="AR1665" s="81"/>
      <c r="AS1665" s="81"/>
      <c r="AT1665" s="81"/>
      <c r="AU1665" s="81"/>
      <c r="AV1665" s="81"/>
      <c r="AW1665" s="81"/>
      <c r="AX1665" s="81"/>
      <c r="AY1665" s="81"/>
      <c r="AZ1665" s="81"/>
      <c r="BA1665" s="81"/>
      <c r="BB1665" s="81"/>
      <c r="BC1665" s="81"/>
      <c r="BD1665" s="81"/>
      <c r="BE1665" s="81"/>
      <c r="BF1665" s="81"/>
      <c r="BG1665" s="81"/>
      <c r="BH1665" s="81"/>
      <c r="BI1665" s="81"/>
      <c r="BJ1665" s="81"/>
      <c r="BK1665" s="81"/>
      <c r="BL1665" s="81"/>
      <c r="BM1665" s="81"/>
      <c r="BN1665" s="81"/>
      <c r="BO1665" s="81"/>
      <c r="BP1665" s="81"/>
      <c r="BQ1665" s="81"/>
      <c r="BR1665" s="81"/>
      <c r="BS1665" s="81"/>
      <c r="BT1665" s="81"/>
      <c r="BU1665" s="81"/>
      <c r="BV1665" s="81"/>
      <c r="BW1665" s="81"/>
      <c r="BX1665" s="81"/>
      <c r="BY1665" s="81"/>
      <c r="BZ1665" s="81"/>
      <c r="CA1665" s="81"/>
      <c r="CB1665" s="81"/>
      <c r="CC1665" s="81"/>
      <c r="CD1665" s="81"/>
      <c r="CE1665" s="81"/>
      <c r="CF1665" s="81"/>
      <c r="CG1665" s="81"/>
      <c r="CH1665" s="81"/>
      <c r="CI1665" s="81"/>
      <c r="CJ1665" s="81"/>
      <c r="CK1665" s="81"/>
      <c r="CL1665" s="81"/>
      <c r="CM1665" s="81"/>
      <c r="CN1665" s="81"/>
      <c r="CO1665" s="81"/>
      <c r="CP1665" s="81"/>
      <c r="CQ1665" s="81"/>
      <c r="CR1665" s="81"/>
      <c r="CS1665" s="81"/>
      <c r="CT1665" s="81"/>
      <c r="CU1665" s="81"/>
      <c r="CV1665" s="81"/>
      <c r="CW1665" s="81"/>
      <c r="CX1665" s="81"/>
      <c r="CY1665" s="81"/>
      <c r="CZ1665" s="81"/>
      <c r="DA1665" s="81"/>
      <c r="DB1665" s="81"/>
      <c r="DC1665" s="81"/>
      <c r="DD1665" s="81"/>
      <c r="DE1665" s="81"/>
      <c r="DF1665" s="81"/>
    </row>
    <row r="1666" spans="42:110" s="144" customFormat="1" x14ac:dyDescent="0.25">
      <c r="AP1666" s="81"/>
      <c r="AQ1666" s="81"/>
      <c r="AR1666" s="81"/>
      <c r="AS1666" s="81"/>
      <c r="AT1666" s="81"/>
      <c r="AU1666" s="81"/>
      <c r="AV1666" s="81"/>
      <c r="AW1666" s="81"/>
      <c r="AX1666" s="81"/>
      <c r="AY1666" s="81"/>
      <c r="AZ1666" s="81"/>
      <c r="BA1666" s="81"/>
      <c r="BB1666" s="81"/>
      <c r="BC1666" s="81"/>
      <c r="BD1666" s="81"/>
      <c r="BE1666" s="81"/>
      <c r="BF1666" s="81"/>
      <c r="BG1666" s="81"/>
      <c r="BH1666" s="81"/>
      <c r="BI1666" s="81"/>
      <c r="BJ1666" s="81"/>
      <c r="BK1666" s="81"/>
      <c r="BL1666" s="81"/>
      <c r="BM1666" s="81"/>
      <c r="BN1666" s="81"/>
      <c r="BO1666" s="81"/>
      <c r="BP1666" s="81"/>
      <c r="BQ1666" s="81"/>
      <c r="BR1666" s="81"/>
      <c r="BS1666" s="81"/>
      <c r="BT1666" s="81"/>
      <c r="BU1666" s="81"/>
      <c r="BV1666" s="81"/>
      <c r="BW1666" s="81"/>
      <c r="BX1666" s="81"/>
      <c r="BY1666" s="81"/>
      <c r="BZ1666" s="81"/>
      <c r="CA1666" s="81"/>
      <c r="CB1666" s="81"/>
      <c r="CC1666" s="81"/>
      <c r="CD1666" s="81"/>
      <c r="CE1666" s="81"/>
      <c r="CF1666" s="81"/>
      <c r="CG1666" s="81"/>
      <c r="CH1666" s="81"/>
      <c r="CI1666" s="81"/>
      <c r="CJ1666" s="81"/>
      <c r="CK1666" s="81"/>
      <c r="CL1666" s="81"/>
      <c r="CM1666" s="81"/>
      <c r="CN1666" s="81"/>
      <c r="CO1666" s="81"/>
      <c r="CP1666" s="81"/>
      <c r="CQ1666" s="81"/>
      <c r="CR1666" s="81"/>
      <c r="CS1666" s="81"/>
      <c r="CT1666" s="81"/>
      <c r="CU1666" s="81"/>
      <c r="CV1666" s="81"/>
      <c r="CW1666" s="81"/>
      <c r="CX1666" s="81"/>
      <c r="CY1666" s="81"/>
      <c r="CZ1666" s="81"/>
      <c r="DA1666" s="81"/>
      <c r="DB1666" s="81"/>
      <c r="DC1666" s="81"/>
      <c r="DD1666" s="81"/>
      <c r="DE1666" s="81"/>
      <c r="DF1666" s="81"/>
    </row>
    <row r="1667" spans="42:110" s="144" customFormat="1" x14ac:dyDescent="0.25">
      <c r="AP1667" s="81"/>
      <c r="AQ1667" s="81"/>
      <c r="AR1667" s="81"/>
      <c r="AS1667" s="81"/>
      <c r="AT1667" s="81"/>
      <c r="AU1667" s="81"/>
      <c r="AV1667" s="81"/>
      <c r="AW1667" s="81"/>
      <c r="AX1667" s="81"/>
      <c r="AY1667" s="81"/>
      <c r="AZ1667" s="81"/>
      <c r="BA1667" s="81"/>
      <c r="BB1667" s="81"/>
      <c r="BC1667" s="81"/>
      <c r="BD1667" s="81"/>
      <c r="BE1667" s="81"/>
      <c r="BF1667" s="81"/>
      <c r="BG1667" s="81"/>
      <c r="BH1667" s="81"/>
      <c r="BI1667" s="81"/>
      <c r="BJ1667" s="81"/>
      <c r="BK1667" s="81"/>
      <c r="BL1667" s="81"/>
      <c r="BM1667" s="81"/>
      <c r="BN1667" s="81"/>
      <c r="BO1667" s="81"/>
      <c r="BP1667" s="81"/>
      <c r="BQ1667" s="81"/>
      <c r="BR1667" s="81"/>
      <c r="BS1667" s="81"/>
      <c r="BT1667" s="81"/>
      <c r="BU1667" s="81"/>
      <c r="BV1667" s="81"/>
      <c r="BW1667" s="81"/>
      <c r="BX1667" s="81"/>
      <c r="BY1667" s="81"/>
      <c r="BZ1667" s="81"/>
      <c r="CA1667" s="81"/>
      <c r="CB1667" s="81"/>
      <c r="CC1667" s="81"/>
      <c r="CD1667" s="81"/>
      <c r="CE1667" s="81"/>
      <c r="CF1667" s="81"/>
      <c r="CG1667" s="81"/>
      <c r="CH1667" s="81"/>
      <c r="CI1667" s="81"/>
      <c r="CJ1667" s="81"/>
      <c r="CK1667" s="81"/>
      <c r="CL1667" s="81"/>
      <c r="CM1667" s="81"/>
      <c r="CN1667" s="81"/>
      <c r="CO1667" s="81"/>
      <c r="CP1667" s="81"/>
      <c r="CQ1667" s="81"/>
      <c r="CR1667" s="81"/>
      <c r="CS1667" s="81"/>
      <c r="CT1667" s="81"/>
      <c r="CU1667" s="81"/>
      <c r="CV1667" s="81"/>
      <c r="CW1667" s="81"/>
      <c r="CX1667" s="81"/>
      <c r="CY1667" s="81"/>
      <c r="CZ1667" s="81"/>
      <c r="DA1667" s="81"/>
      <c r="DB1667" s="81"/>
      <c r="DC1667" s="81"/>
      <c r="DD1667" s="81"/>
      <c r="DE1667" s="81"/>
      <c r="DF1667" s="81"/>
    </row>
    <row r="1668" spans="42:110" s="144" customFormat="1" x14ac:dyDescent="0.25">
      <c r="AP1668" s="81"/>
      <c r="AQ1668" s="81"/>
      <c r="AR1668" s="81"/>
      <c r="AS1668" s="81"/>
      <c r="AT1668" s="81"/>
      <c r="AU1668" s="81"/>
      <c r="AV1668" s="81"/>
      <c r="AW1668" s="81"/>
      <c r="AX1668" s="81"/>
      <c r="AY1668" s="81"/>
      <c r="AZ1668" s="81"/>
      <c r="BA1668" s="81"/>
      <c r="BB1668" s="81"/>
      <c r="BC1668" s="81"/>
      <c r="BD1668" s="81"/>
      <c r="BE1668" s="81"/>
      <c r="BF1668" s="81"/>
      <c r="BG1668" s="81"/>
      <c r="BH1668" s="81"/>
      <c r="BI1668" s="81"/>
      <c r="BJ1668" s="81"/>
      <c r="BK1668" s="81"/>
      <c r="BL1668" s="81"/>
      <c r="BM1668" s="81"/>
      <c r="BN1668" s="81"/>
      <c r="BO1668" s="81"/>
      <c r="BP1668" s="81"/>
      <c r="BQ1668" s="81"/>
      <c r="BR1668" s="81"/>
      <c r="BS1668" s="81"/>
      <c r="BT1668" s="81"/>
      <c r="BU1668" s="81"/>
      <c r="BV1668" s="81"/>
      <c r="BW1668" s="81"/>
      <c r="BX1668" s="81"/>
      <c r="BY1668" s="81"/>
      <c r="BZ1668" s="81"/>
      <c r="CA1668" s="81"/>
      <c r="CB1668" s="81"/>
      <c r="CC1668" s="81"/>
      <c r="CD1668" s="81"/>
      <c r="CE1668" s="81"/>
      <c r="CF1668" s="81"/>
      <c r="CG1668" s="81"/>
      <c r="CH1668" s="81"/>
      <c r="CI1668" s="81"/>
      <c r="CJ1668" s="81"/>
      <c r="CK1668" s="81"/>
      <c r="CL1668" s="81"/>
      <c r="CM1668" s="81"/>
      <c r="CN1668" s="81"/>
      <c r="CO1668" s="81"/>
      <c r="CP1668" s="81"/>
      <c r="CQ1668" s="81"/>
      <c r="CR1668" s="81"/>
      <c r="CS1668" s="81"/>
      <c r="CT1668" s="81"/>
      <c r="CU1668" s="81"/>
      <c r="CV1668" s="81"/>
      <c r="CW1668" s="81"/>
      <c r="CX1668" s="81"/>
      <c r="CY1668" s="81"/>
      <c r="CZ1668" s="81"/>
      <c r="DA1668" s="81"/>
      <c r="DB1668" s="81"/>
      <c r="DC1668" s="81"/>
      <c r="DD1668" s="81"/>
      <c r="DE1668" s="81"/>
      <c r="DF1668" s="81"/>
    </row>
    <row r="1669" spans="42:110" s="144" customFormat="1" x14ac:dyDescent="0.25">
      <c r="AP1669" s="81"/>
      <c r="AQ1669" s="81"/>
      <c r="AR1669" s="81"/>
      <c r="AS1669" s="81"/>
      <c r="AT1669" s="81"/>
      <c r="AU1669" s="81"/>
      <c r="AV1669" s="81"/>
      <c r="AW1669" s="81"/>
      <c r="AX1669" s="81"/>
      <c r="AY1669" s="81"/>
      <c r="AZ1669" s="81"/>
      <c r="BA1669" s="81"/>
      <c r="BB1669" s="81"/>
      <c r="BC1669" s="81"/>
      <c r="BD1669" s="81"/>
      <c r="BE1669" s="81"/>
      <c r="BF1669" s="81"/>
      <c r="BG1669" s="81"/>
      <c r="BH1669" s="81"/>
      <c r="BI1669" s="81"/>
      <c r="BJ1669" s="81"/>
      <c r="BK1669" s="81"/>
      <c r="BL1669" s="81"/>
      <c r="BM1669" s="81"/>
      <c r="BN1669" s="81"/>
      <c r="BO1669" s="81"/>
      <c r="BP1669" s="81"/>
      <c r="BQ1669" s="81"/>
      <c r="BR1669" s="81"/>
      <c r="BS1669" s="81"/>
      <c r="BT1669" s="81"/>
      <c r="BU1669" s="81"/>
      <c r="BV1669" s="81"/>
      <c r="BW1669" s="81"/>
      <c r="BX1669" s="81"/>
      <c r="BY1669" s="81"/>
      <c r="BZ1669" s="81"/>
      <c r="CA1669" s="81"/>
      <c r="CB1669" s="81"/>
      <c r="CC1669" s="81"/>
      <c r="CD1669" s="81"/>
      <c r="CE1669" s="81"/>
      <c r="CF1669" s="81"/>
      <c r="CG1669" s="81"/>
      <c r="CH1669" s="81"/>
      <c r="CI1669" s="81"/>
      <c r="CJ1669" s="81"/>
      <c r="CK1669" s="81"/>
      <c r="CL1669" s="81"/>
      <c r="CM1669" s="81"/>
      <c r="CN1669" s="81"/>
      <c r="CO1669" s="81"/>
      <c r="CP1669" s="81"/>
      <c r="CQ1669" s="81"/>
      <c r="CR1669" s="81"/>
      <c r="CS1669" s="81"/>
      <c r="CT1669" s="81"/>
      <c r="CU1669" s="81"/>
      <c r="CV1669" s="81"/>
      <c r="CW1669" s="81"/>
      <c r="CX1669" s="81"/>
      <c r="CY1669" s="81"/>
      <c r="CZ1669" s="81"/>
      <c r="DA1669" s="81"/>
      <c r="DB1669" s="81"/>
      <c r="DC1669" s="81"/>
      <c r="DD1669" s="81"/>
      <c r="DE1669" s="81"/>
      <c r="DF1669" s="81"/>
    </row>
    <row r="1670" spans="42:110" s="144" customFormat="1" x14ac:dyDescent="0.25">
      <c r="AP1670" s="81"/>
      <c r="AQ1670" s="81"/>
      <c r="AR1670" s="81"/>
      <c r="AS1670" s="81"/>
      <c r="AT1670" s="81"/>
      <c r="AU1670" s="81"/>
      <c r="AV1670" s="81"/>
      <c r="AW1670" s="81"/>
      <c r="AX1670" s="81"/>
      <c r="AY1670" s="81"/>
      <c r="AZ1670" s="81"/>
      <c r="BA1670" s="81"/>
      <c r="BB1670" s="81"/>
      <c r="BC1670" s="81"/>
      <c r="BD1670" s="81"/>
      <c r="BE1670" s="81"/>
      <c r="BF1670" s="81"/>
      <c r="BG1670" s="81"/>
      <c r="BH1670" s="81"/>
      <c r="BI1670" s="81"/>
      <c r="BJ1670" s="81"/>
      <c r="BK1670" s="81"/>
      <c r="BL1670" s="81"/>
      <c r="BM1670" s="81"/>
      <c r="BN1670" s="81"/>
      <c r="BO1670" s="81"/>
      <c r="BP1670" s="81"/>
      <c r="BQ1670" s="81"/>
      <c r="BR1670" s="81"/>
      <c r="BS1670" s="81"/>
      <c r="BT1670" s="81"/>
      <c r="BU1670" s="81"/>
      <c r="BV1670" s="81"/>
      <c r="BW1670" s="81"/>
      <c r="BX1670" s="81"/>
      <c r="BY1670" s="81"/>
      <c r="BZ1670" s="81"/>
      <c r="CA1670" s="81"/>
      <c r="CB1670" s="81"/>
      <c r="CC1670" s="81"/>
      <c r="CD1670" s="81"/>
      <c r="CE1670" s="81"/>
      <c r="CF1670" s="81"/>
      <c r="CG1670" s="81"/>
      <c r="CH1670" s="81"/>
      <c r="CI1670" s="81"/>
      <c r="CJ1670" s="81"/>
      <c r="CK1670" s="81"/>
      <c r="CL1670" s="81"/>
      <c r="CM1670" s="81"/>
      <c r="CN1670" s="81"/>
      <c r="CO1670" s="81"/>
      <c r="CP1670" s="81"/>
      <c r="CQ1670" s="81"/>
      <c r="CR1670" s="81"/>
      <c r="CS1670" s="81"/>
      <c r="CT1670" s="81"/>
      <c r="CU1670" s="81"/>
      <c r="CV1670" s="81"/>
      <c r="CW1670" s="81"/>
      <c r="CX1670" s="81"/>
      <c r="CY1670" s="81"/>
      <c r="CZ1670" s="81"/>
      <c r="DA1670" s="81"/>
      <c r="DB1670" s="81"/>
      <c r="DC1670" s="81"/>
      <c r="DD1670" s="81"/>
      <c r="DE1670" s="81"/>
      <c r="DF1670" s="81"/>
    </row>
    <row r="1671" spans="42:110" s="144" customFormat="1" x14ac:dyDescent="0.25">
      <c r="AP1671" s="81"/>
      <c r="AQ1671" s="81"/>
      <c r="AR1671" s="81"/>
      <c r="AS1671" s="81"/>
      <c r="AT1671" s="81"/>
      <c r="AU1671" s="81"/>
      <c r="AV1671" s="81"/>
      <c r="AW1671" s="81"/>
      <c r="AX1671" s="81"/>
      <c r="AY1671" s="81"/>
      <c r="AZ1671" s="81"/>
      <c r="BA1671" s="81"/>
      <c r="BB1671" s="81"/>
      <c r="BC1671" s="81"/>
      <c r="BD1671" s="81"/>
      <c r="BE1671" s="81"/>
      <c r="BF1671" s="81"/>
      <c r="BG1671" s="81"/>
      <c r="BH1671" s="81"/>
      <c r="BI1671" s="81"/>
      <c r="BJ1671" s="81"/>
      <c r="BK1671" s="81"/>
      <c r="BL1671" s="81"/>
      <c r="BM1671" s="81"/>
      <c r="BN1671" s="81"/>
      <c r="BO1671" s="81"/>
      <c r="BP1671" s="81"/>
      <c r="BQ1671" s="81"/>
      <c r="BR1671" s="81"/>
      <c r="BS1671" s="81"/>
      <c r="BT1671" s="81"/>
      <c r="BU1671" s="81"/>
      <c r="BV1671" s="81"/>
      <c r="BW1671" s="81"/>
      <c r="BX1671" s="81"/>
      <c r="BY1671" s="81"/>
      <c r="BZ1671" s="81"/>
      <c r="CA1671" s="81"/>
      <c r="CB1671" s="81"/>
      <c r="CC1671" s="81"/>
      <c r="CD1671" s="81"/>
      <c r="CE1671" s="81"/>
      <c r="CF1671" s="81"/>
      <c r="CG1671" s="81"/>
      <c r="CH1671" s="81"/>
      <c r="CI1671" s="81"/>
      <c r="CJ1671" s="81"/>
      <c r="CK1671" s="81"/>
      <c r="CL1671" s="81"/>
      <c r="CM1671" s="81"/>
      <c r="CN1671" s="81"/>
      <c r="CO1671" s="81"/>
      <c r="CP1671" s="81"/>
      <c r="CQ1671" s="81"/>
      <c r="CR1671" s="81"/>
      <c r="CS1671" s="81"/>
      <c r="CT1671" s="81"/>
      <c r="CU1671" s="81"/>
      <c r="CV1671" s="81"/>
      <c r="CW1671" s="81"/>
      <c r="CX1671" s="81"/>
      <c r="CY1671" s="81"/>
      <c r="CZ1671" s="81"/>
      <c r="DA1671" s="81"/>
      <c r="DB1671" s="81"/>
      <c r="DC1671" s="81"/>
      <c r="DD1671" s="81"/>
      <c r="DE1671" s="81"/>
      <c r="DF1671" s="81"/>
    </row>
    <row r="1672" spans="42:110" s="144" customFormat="1" x14ac:dyDescent="0.25">
      <c r="AP1672" s="81"/>
      <c r="AQ1672" s="81"/>
      <c r="AR1672" s="81"/>
      <c r="AS1672" s="81"/>
      <c r="AT1672" s="81"/>
      <c r="AU1672" s="81"/>
      <c r="AV1672" s="81"/>
      <c r="AW1672" s="81"/>
      <c r="AX1672" s="81"/>
      <c r="AY1672" s="81"/>
      <c r="AZ1672" s="81"/>
      <c r="BA1672" s="81"/>
      <c r="BB1672" s="81"/>
      <c r="BC1672" s="81"/>
      <c r="BD1672" s="81"/>
      <c r="BE1672" s="81"/>
      <c r="BF1672" s="81"/>
      <c r="BG1672" s="81"/>
      <c r="BH1672" s="81"/>
      <c r="BI1672" s="81"/>
      <c r="BJ1672" s="81"/>
      <c r="BK1672" s="81"/>
      <c r="BL1672" s="81"/>
      <c r="BM1672" s="81"/>
      <c r="BN1672" s="81"/>
      <c r="BO1672" s="81"/>
      <c r="BP1672" s="81"/>
      <c r="BQ1672" s="81"/>
      <c r="BR1672" s="81"/>
      <c r="BS1672" s="81"/>
      <c r="BT1672" s="81"/>
      <c r="BU1672" s="81"/>
      <c r="BV1672" s="81"/>
      <c r="BW1672" s="81"/>
      <c r="BX1672" s="81"/>
      <c r="BY1672" s="81"/>
      <c r="BZ1672" s="81"/>
      <c r="CA1672" s="81"/>
      <c r="CB1672" s="81"/>
      <c r="CC1672" s="81"/>
      <c r="CD1672" s="81"/>
      <c r="CE1672" s="81"/>
      <c r="CF1672" s="81"/>
      <c r="CG1672" s="81"/>
      <c r="CH1672" s="81"/>
      <c r="CI1672" s="81"/>
      <c r="CJ1672" s="81"/>
      <c r="CK1672" s="81"/>
      <c r="CL1672" s="81"/>
      <c r="CM1672" s="81"/>
      <c r="CN1672" s="81"/>
      <c r="CO1672" s="81"/>
      <c r="CP1672" s="81"/>
      <c r="CQ1672" s="81"/>
      <c r="CR1672" s="81"/>
      <c r="CS1672" s="81"/>
      <c r="CT1672" s="81"/>
      <c r="CU1672" s="81"/>
      <c r="CV1672" s="81"/>
      <c r="CW1672" s="81"/>
      <c r="CX1672" s="81"/>
      <c r="CY1672" s="81"/>
      <c r="CZ1672" s="81"/>
      <c r="DA1672" s="81"/>
      <c r="DB1672" s="81"/>
      <c r="DC1672" s="81"/>
      <c r="DD1672" s="81"/>
      <c r="DE1672" s="81"/>
      <c r="DF1672" s="81"/>
    </row>
    <row r="1673" spans="42:110" s="144" customFormat="1" x14ac:dyDescent="0.25">
      <c r="AP1673" s="81"/>
      <c r="AQ1673" s="81"/>
      <c r="AR1673" s="81"/>
      <c r="AS1673" s="81"/>
      <c r="AT1673" s="81"/>
      <c r="AU1673" s="81"/>
      <c r="AV1673" s="81"/>
      <c r="AW1673" s="81"/>
      <c r="AX1673" s="81"/>
      <c r="AY1673" s="81"/>
      <c r="AZ1673" s="81"/>
      <c r="BA1673" s="81"/>
      <c r="BB1673" s="81"/>
      <c r="BC1673" s="81"/>
      <c r="BD1673" s="81"/>
      <c r="BE1673" s="81"/>
      <c r="BF1673" s="81"/>
      <c r="BG1673" s="81"/>
      <c r="BH1673" s="81"/>
      <c r="BI1673" s="81"/>
      <c r="BJ1673" s="81"/>
      <c r="BK1673" s="81"/>
      <c r="BL1673" s="81"/>
      <c r="BM1673" s="81"/>
      <c r="BN1673" s="81"/>
      <c r="BO1673" s="81"/>
      <c r="BP1673" s="81"/>
      <c r="BQ1673" s="81"/>
      <c r="BR1673" s="81"/>
      <c r="BS1673" s="81"/>
      <c r="BT1673" s="81"/>
      <c r="BU1673" s="81"/>
      <c r="BV1673" s="81"/>
      <c r="BW1673" s="81"/>
      <c r="BX1673" s="81"/>
      <c r="BY1673" s="81"/>
      <c r="BZ1673" s="81"/>
      <c r="CA1673" s="81"/>
      <c r="CB1673" s="81"/>
      <c r="CC1673" s="81"/>
      <c r="CD1673" s="81"/>
      <c r="CE1673" s="81"/>
      <c r="CF1673" s="81"/>
      <c r="CG1673" s="81"/>
      <c r="CH1673" s="81"/>
      <c r="CI1673" s="81"/>
      <c r="CJ1673" s="81"/>
      <c r="CK1673" s="81"/>
      <c r="CL1673" s="81"/>
      <c r="CM1673" s="81"/>
      <c r="CN1673" s="81"/>
      <c r="CO1673" s="81"/>
      <c r="CP1673" s="81"/>
      <c r="CQ1673" s="81"/>
      <c r="CR1673" s="81"/>
      <c r="CS1673" s="81"/>
      <c r="CT1673" s="81"/>
      <c r="CU1673" s="81"/>
      <c r="CV1673" s="81"/>
      <c r="CW1673" s="81"/>
      <c r="CX1673" s="81"/>
      <c r="CY1673" s="81"/>
      <c r="CZ1673" s="81"/>
      <c r="DA1673" s="81"/>
      <c r="DB1673" s="81"/>
      <c r="DC1673" s="81"/>
      <c r="DD1673" s="81"/>
      <c r="DE1673" s="81"/>
      <c r="DF1673" s="81"/>
    </row>
    <row r="1674" spans="42:110" s="144" customFormat="1" x14ac:dyDescent="0.25">
      <c r="AP1674" s="81"/>
      <c r="AQ1674" s="81"/>
      <c r="AR1674" s="81"/>
      <c r="AS1674" s="81"/>
      <c r="AT1674" s="81"/>
      <c r="AU1674" s="81"/>
      <c r="AV1674" s="81"/>
      <c r="AW1674" s="81"/>
      <c r="AX1674" s="81"/>
      <c r="AY1674" s="81"/>
      <c r="AZ1674" s="81"/>
      <c r="BA1674" s="81"/>
      <c r="BB1674" s="81"/>
      <c r="BC1674" s="81"/>
      <c r="BD1674" s="81"/>
      <c r="BE1674" s="81"/>
      <c r="BF1674" s="81"/>
      <c r="BG1674" s="81"/>
      <c r="BH1674" s="81"/>
      <c r="BI1674" s="81"/>
      <c r="BJ1674" s="81"/>
      <c r="BK1674" s="81"/>
      <c r="BL1674" s="81"/>
      <c r="BM1674" s="81"/>
      <c r="BN1674" s="81"/>
      <c r="BO1674" s="81"/>
      <c r="BP1674" s="81"/>
      <c r="BQ1674" s="81"/>
      <c r="BR1674" s="81"/>
      <c r="BS1674" s="81"/>
      <c r="BT1674" s="81"/>
      <c r="BU1674" s="81"/>
      <c r="BV1674" s="81"/>
      <c r="BW1674" s="81"/>
      <c r="BX1674" s="81"/>
      <c r="BY1674" s="81"/>
      <c r="BZ1674" s="81"/>
      <c r="CA1674" s="81"/>
      <c r="CB1674" s="81"/>
      <c r="CC1674" s="81"/>
      <c r="CD1674" s="81"/>
      <c r="CE1674" s="81"/>
      <c r="CF1674" s="81"/>
      <c r="CG1674" s="81"/>
      <c r="CH1674" s="81"/>
      <c r="CI1674" s="81"/>
      <c r="CJ1674" s="81"/>
      <c r="CK1674" s="81"/>
      <c r="CL1674" s="81"/>
      <c r="CM1674" s="81"/>
      <c r="CN1674" s="81"/>
      <c r="CO1674" s="81"/>
      <c r="CP1674" s="81"/>
      <c r="CQ1674" s="81"/>
      <c r="CR1674" s="81"/>
      <c r="CS1674" s="81"/>
      <c r="CT1674" s="81"/>
      <c r="CU1674" s="81"/>
      <c r="CV1674" s="81"/>
      <c r="CW1674" s="81"/>
      <c r="CX1674" s="81"/>
      <c r="CY1674" s="81"/>
      <c r="CZ1674" s="81"/>
      <c r="DA1674" s="81"/>
      <c r="DB1674" s="81"/>
      <c r="DC1674" s="81"/>
      <c r="DD1674" s="81"/>
      <c r="DE1674" s="81"/>
      <c r="DF1674" s="81"/>
    </row>
    <row r="1675" spans="42:110" s="144" customFormat="1" x14ac:dyDescent="0.25">
      <c r="AP1675" s="81"/>
      <c r="AQ1675" s="81"/>
      <c r="AR1675" s="81"/>
      <c r="AS1675" s="81"/>
      <c r="AT1675" s="81"/>
      <c r="AU1675" s="81"/>
      <c r="AV1675" s="81"/>
      <c r="AW1675" s="81"/>
      <c r="AX1675" s="81"/>
      <c r="AY1675" s="81"/>
      <c r="AZ1675" s="81"/>
      <c r="BA1675" s="81"/>
      <c r="BB1675" s="81"/>
      <c r="BC1675" s="81"/>
      <c r="BD1675" s="81"/>
      <c r="BE1675" s="81"/>
      <c r="BF1675" s="81"/>
      <c r="BG1675" s="81"/>
      <c r="BH1675" s="81"/>
      <c r="BI1675" s="81"/>
      <c r="BJ1675" s="81"/>
      <c r="BK1675" s="81"/>
      <c r="BL1675" s="81"/>
      <c r="BM1675" s="81"/>
      <c r="BN1675" s="81"/>
      <c r="BO1675" s="81"/>
      <c r="BP1675" s="81"/>
      <c r="BQ1675" s="81"/>
      <c r="BR1675" s="81"/>
      <c r="BS1675" s="81"/>
      <c r="BT1675" s="81"/>
      <c r="BU1675" s="81"/>
      <c r="BV1675" s="81"/>
      <c r="BW1675" s="81"/>
      <c r="BX1675" s="81"/>
      <c r="BY1675" s="81"/>
      <c r="BZ1675" s="81"/>
      <c r="CA1675" s="81"/>
      <c r="CB1675" s="81"/>
      <c r="CC1675" s="81"/>
      <c r="CD1675" s="81"/>
      <c r="CE1675" s="81"/>
      <c r="CF1675" s="81"/>
      <c r="CG1675" s="81"/>
      <c r="CH1675" s="81"/>
      <c r="CI1675" s="81"/>
      <c r="CJ1675" s="81"/>
      <c r="CK1675" s="81"/>
      <c r="CL1675" s="81"/>
      <c r="CM1675" s="81"/>
      <c r="CN1675" s="81"/>
      <c r="CO1675" s="81"/>
      <c r="CP1675" s="81"/>
      <c r="CQ1675" s="81"/>
      <c r="CR1675" s="81"/>
      <c r="CS1675" s="81"/>
      <c r="CT1675" s="81"/>
      <c r="CU1675" s="81"/>
      <c r="CV1675" s="81"/>
      <c r="CW1675" s="81"/>
      <c r="CX1675" s="81"/>
      <c r="CY1675" s="81"/>
      <c r="CZ1675" s="81"/>
      <c r="DA1675" s="81"/>
      <c r="DB1675" s="81"/>
      <c r="DC1675" s="81"/>
      <c r="DD1675" s="81"/>
      <c r="DE1675" s="81"/>
      <c r="DF1675" s="81"/>
    </row>
    <row r="1676" spans="42:110" s="144" customFormat="1" x14ac:dyDescent="0.25">
      <c r="AP1676" s="81"/>
      <c r="AQ1676" s="81"/>
      <c r="AR1676" s="81"/>
      <c r="AS1676" s="81"/>
      <c r="AT1676" s="81"/>
      <c r="AU1676" s="81"/>
      <c r="AV1676" s="81"/>
      <c r="AW1676" s="81"/>
      <c r="AX1676" s="81"/>
      <c r="AY1676" s="81"/>
      <c r="AZ1676" s="81"/>
      <c r="BA1676" s="81"/>
      <c r="BB1676" s="81"/>
      <c r="BC1676" s="81"/>
      <c r="BD1676" s="81"/>
      <c r="BE1676" s="81"/>
      <c r="BF1676" s="81"/>
      <c r="BG1676" s="81"/>
      <c r="BH1676" s="81"/>
      <c r="BI1676" s="81"/>
      <c r="BJ1676" s="81"/>
      <c r="BK1676" s="81"/>
      <c r="BL1676" s="81"/>
      <c r="BM1676" s="81"/>
      <c r="BN1676" s="81"/>
      <c r="BO1676" s="81"/>
      <c r="BP1676" s="81"/>
      <c r="BQ1676" s="81"/>
      <c r="BR1676" s="81"/>
      <c r="BS1676" s="81"/>
      <c r="BT1676" s="81"/>
      <c r="BU1676" s="81"/>
      <c r="BV1676" s="81"/>
      <c r="BW1676" s="81"/>
      <c r="BX1676" s="81"/>
      <c r="BY1676" s="81"/>
      <c r="BZ1676" s="81"/>
      <c r="CA1676" s="81"/>
      <c r="CB1676" s="81"/>
      <c r="CC1676" s="81"/>
      <c r="CD1676" s="81"/>
      <c r="CE1676" s="81"/>
      <c r="CF1676" s="81"/>
      <c r="CG1676" s="81"/>
      <c r="CH1676" s="81"/>
      <c r="CI1676" s="81"/>
      <c r="CJ1676" s="81"/>
      <c r="CK1676" s="81"/>
      <c r="CL1676" s="81"/>
      <c r="CM1676" s="81"/>
      <c r="CN1676" s="81"/>
      <c r="CO1676" s="81"/>
      <c r="CP1676" s="81"/>
      <c r="CQ1676" s="81"/>
      <c r="CR1676" s="81"/>
      <c r="CS1676" s="81"/>
      <c r="CT1676" s="81"/>
      <c r="CU1676" s="81"/>
      <c r="CV1676" s="81"/>
      <c r="CW1676" s="81"/>
      <c r="CX1676" s="81"/>
      <c r="CY1676" s="81"/>
      <c r="CZ1676" s="81"/>
      <c r="DA1676" s="81"/>
      <c r="DB1676" s="81"/>
      <c r="DC1676" s="81"/>
      <c r="DD1676" s="81"/>
      <c r="DE1676" s="81"/>
      <c r="DF1676" s="81"/>
    </row>
    <row r="1677" spans="42:110" s="144" customFormat="1" x14ac:dyDescent="0.25">
      <c r="AP1677" s="81"/>
      <c r="AQ1677" s="81"/>
      <c r="AR1677" s="81"/>
      <c r="AS1677" s="81"/>
      <c r="AT1677" s="81"/>
      <c r="AU1677" s="81"/>
      <c r="AV1677" s="81"/>
      <c r="AW1677" s="81"/>
      <c r="AX1677" s="81"/>
      <c r="AY1677" s="81"/>
      <c r="AZ1677" s="81"/>
      <c r="BA1677" s="81"/>
      <c r="BB1677" s="81"/>
      <c r="BC1677" s="81"/>
      <c r="BD1677" s="81"/>
      <c r="BE1677" s="81"/>
      <c r="BF1677" s="81"/>
      <c r="BG1677" s="81"/>
      <c r="BH1677" s="81"/>
      <c r="BI1677" s="81"/>
      <c r="BJ1677" s="81"/>
      <c r="BK1677" s="81"/>
      <c r="BL1677" s="81"/>
      <c r="BM1677" s="81"/>
      <c r="BN1677" s="81"/>
      <c r="BO1677" s="81"/>
      <c r="BP1677" s="81"/>
      <c r="BQ1677" s="81"/>
      <c r="BR1677" s="81"/>
      <c r="BS1677" s="81"/>
      <c r="BT1677" s="81"/>
      <c r="BU1677" s="81"/>
      <c r="BV1677" s="81"/>
      <c r="BW1677" s="81"/>
      <c r="BX1677" s="81"/>
      <c r="BY1677" s="81"/>
      <c r="BZ1677" s="81"/>
      <c r="CA1677" s="81"/>
      <c r="CB1677" s="81"/>
      <c r="CC1677" s="81"/>
      <c r="CD1677" s="81"/>
      <c r="CE1677" s="81"/>
      <c r="CF1677" s="81"/>
      <c r="CG1677" s="81"/>
      <c r="CH1677" s="81"/>
      <c r="CI1677" s="81"/>
      <c r="CJ1677" s="81"/>
      <c r="CK1677" s="81"/>
      <c r="CL1677" s="81"/>
      <c r="CM1677" s="81"/>
      <c r="CN1677" s="81"/>
      <c r="CO1677" s="81"/>
      <c r="CP1677" s="81"/>
      <c r="CQ1677" s="81"/>
      <c r="CR1677" s="81"/>
      <c r="CS1677" s="81"/>
      <c r="CT1677" s="81"/>
      <c r="CU1677" s="81"/>
      <c r="CV1677" s="81"/>
      <c r="CW1677" s="81"/>
      <c r="CX1677" s="81"/>
      <c r="CY1677" s="81"/>
      <c r="CZ1677" s="81"/>
      <c r="DA1677" s="81"/>
      <c r="DB1677" s="81"/>
      <c r="DC1677" s="81"/>
      <c r="DD1677" s="81"/>
      <c r="DE1677" s="81"/>
      <c r="DF1677" s="81"/>
    </row>
    <row r="1678" spans="42:110" s="144" customFormat="1" x14ac:dyDescent="0.25">
      <c r="AP1678" s="81"/>
      <c r="AQ1678" s="81"/>
      <c r="AR1678" s="81"/>
      <c r="AS1678" s="81"/>
      <c r="AT1678" s="81"/>
      <c r="AU1678" s="81"/>
      <c r="AV1678" s="81"/>
      <c r="AW1678" s="81"/>
      <c r="AX1678" s="81"/>
      <c r="AY1678" s="81"/>
      <c r="AZ1678" s="81"/>
      <c r="BA1678" s="81"/>
      <c r="BB1678" s="81"/>
      <c r="BC1678" s="81"/>
      <c r="BD1678" s="81"/>
      <c r="BE1678" s="81"/>
      <c r="BF1678" s="81"/>
      <c r="BG1678" s="81"/>
      <c r="BH1678" s="81"/>
      <c r="BI1678" s="81"/>
      <c r="BJ1678" s="81"/>
      <c r="BK1678" s="81"/>
      <c r="BL1678" s="81"/>
      <c r="BM1678" s="81"/>
      <c r="BN1678" s="81"/>
      <c r="BO1678" s="81"/>
      <c r="BP1678" s="81"/>
      <c r="BQ1678" s="81"/>
      <c r="BR1678" s="81"/>
      <c r="BS1678" s="81"/>
      <c r="BT1678" s="81"/>
      <c r="BU1678" s="81"/>
      <c r="BV1678" s="81"/>
      <c r="BW1678" s="81"/>
      <c r="BX1678" s="81"/>
      <c r="BY1678" s="81"/>
      <c r="BZ1678" s="81"/>
      <c r="CA1678" s="81"/>
      <c r="CB1678" s="81"/>
      <c r="CC1678" s="81"/>
      <c r="CD1678" s="81"/>
      <c r="CE1678" s="81"/>
      <c r="CF1678" s="81"/>
      <c r="CG1678" s="81"/>
      <c r="CH1678" s="81"/>
      <c r="CI1678" s="81"/>
      <c r="CJ1678" s="81"/>
      <c r="CK1678" s="81"/>
      <c r="CL1678" s="81"/>
      <c r="CM1678" s="81"/>
      <c r="CN1678" s="81"/>
      <c r="CO1678" s="81"/>
      <c r="CP1678" s="81"/>
      <c r="CQ1678" s="81"/>
      <c r="CR1678" s="81"/>
      <c r="CS1678" s="81"/>
      <c r="CT1678" s="81"/>
      <c r="CU1678" s="81"/>
      <c r="CV1678" s="81"/>
      <c r="CW1678" s="81"/>
      <c r="CX1678" s="81"/>
      <c r="CY1678" s="81"/>
      <c r="CZ1678" s="81"/>
      <c r="DA1678" s="81"/>
      <c r="DB1678" s="81"/>
      <c r="DC1678" s="81"/>
      <c r="DD1678" s="81"/>
      <c r="DE1678" s="81"/>
      <c r="DF1678" s="81"/>
    </row>
    <row r="1679" spans="42:110" s="144" customFormat="1" x14ac:dyDescent="0.25">
      <c r="AP1679" s="81"/>
      <c r="AQ1679" s="81"/>
      <c r="AR1679" s="81"/>
      <c r="AS1679" s="81"/>
      <c r="AT1679" s="81"/>
      <c r="AU1679" s="81"/>
      <c r="AV1679" s="81"/>
      <c r="AW1679" s="81"/>
      <c r="AX1679" s="81"/>
      <c r="AY1679" s="81"/>
      <c r="AZ1679" s="81"/>
      <c r="BA1679" s="81"/>
      <c r="BB1679" s="81"/>
      <c r="BC1679" s="81"/>
      <c r="BD1679" s="81"/>
      <c r="BE1679" s="81"/>
      <c r="BF1679" s="81"/>
      <c r="BG1679" s="81"/>
      <c r="BH1679" s="81"/>
      <c r="BI1679" s="81"/>
      <c r="BJ1679" s="81"/>
      <c r="BK1679" s="81"/>
      <c r="BL1679" s="81"/>
      <c r="BM1679" s="81"/>
      <c r="BN1679" s="81"/>
      <c r="BO1679" s="81"/>
      <c r="BP1679" s="81"/>
      <c r="BQ1679" s="81"/>
      <c r="BR1679" s="81"/>
      <c r="BS1679" s="81"/>
      <c r="BT1679" s="81"/>
      <c r="BU1679" s="81"/>
      <c r="BV1679" s="81"/>
      <c r="BW1679" s="81"/>
      <c r="BX1679" s="81"/>
      <c r="BY1679" s="81"/>
      <c r="BZ1679" s="81"/>
      <c r="CA1679" s="81"/>
      <c r="CB1679" s="81"/>
      <c r="CC1679" s="81"/>
      <c r="CD1679" s="81"/>
      <c r="CE1679" s="81"/>
      <c r="CF1679" s="81"/>
      <c r="CG1679" s="81"/>
      <c r="CH1679" s="81"/>
      <c r="CI1679" s="81"/>
      <c r="CJ1679" s="81"/>
      <c r="CK1679" s="81"/>
      <c r="CL1679" s="81"/>
      <c r="CM1679" s="81"/>
      <c r="CN1679" s="81"/>
      <c r="CO1679" s="81"/>
      <c r="CP1679" s="81"/>
      <c r="CQ1679" s="81"/>
      <c r="CR1679" s="81"/>
      <c r="CS1679" s="81"/>
      <c r="CT1679" s="81"/>
      <c r="CU1679" s="81"/>
      <c r="CV1679" s="81"/>
      <c r="CW1679" s="81"/>
      <c r="CX1679" s="81"/>
      <c r="CY1679" s="81"/>
      <c r="CZ1679" s="81"/>
      <c r="DA1679" s="81"/>
      <c r="DB1679" s="81"/>
      <c r="DC1679" s="81"/>
      <c r="DD1679" s="81"/>
      <c r="DE1679" s="81"/>
      <c r="DF1679" s="81"/>
    </row>
    <row r="1680" spans="42:110" s="144" customFormat="1" x14ac:dyDescent="0.25">
      <c r="AP1680" s="81"/>
      <c r="AQ1680" s="81"/>
      <c r="AR1680" s="81"/>
      <c r="AS1680" s="81"/>
      <c r="AT1680" s="81"/>
      <c r="AU1680" s="81"/>
      <c r="AV1680" s="81"/>
      <c r="AW1680" s="81"/>
      <c r="AX1680" s="81"/>
      <c r="AY1680" s="81"/>
      <c r="AZ1680" s="81"/>
      <c r="BA1680" s="81"/>
      <c r="BB1680" s="81"/>
      <c r="BC1680" s="81"/>
      <c r="BD1680" s="81"/>
      <c r="BE1680" s="81"/>
      <c r="BF1680" s="81"/>
      <c r="BG1680" s="81"/>
      <c r="BH1680" s="81"/>
      <c r="BI1680" s="81"/>
      <c r="BJ1680" s="81"/>
      <c r="BK1680" s="81"/>
      <c r="BL1680" s="81"/>
      <c r="BM1680" s="81"/>
      <c r="BN1680" s="81"/>
      <c r="BO1680" s="81"/>
      <c r="BP1680" s="81"/>
      <c r="BQ1680" s="81"/>
      <c r="BR1680" s="81"/>
      <c r="BS1680" s="81"/>
      <c r="BT1680" s="81"/>
      <c r="BU1680" s="81"/>
      <c r="BV1680" s="81"/>
      <c r="BW1680" s="81"/>
      <c r="BX1680" s="81"/>
      <c r="BY1680" s="81"/>
      <c r="BZ1680" s="81"/>
      <c r="CA1680" s="81"/>
      <c r="CB1680" s="81"/>
      <c r="CC1680" s="81"/>
      <c r="CD1680" s="81"/>
      <c r="CE1680" s="81"/>
      <c r="CF1680" s="81"/>
      <c r="CG1680" s="81"/>
      <c r="CH1680" s="81"/>
      <c r="CI1680" s="81"/>
      <c r="CJ1680" s="81"/>
      <c r="CK1680" s="81"/>
      <c r="CL1680" s="81"/>
      <c r="CM1680" s="81"/>
      <c r="CN1680" s="81"/>
      <c r="CO1680" s="81"/>
      <c r="CP1680" s="81"/>
      <c r="CQ1680" s="81"/>
      <c r="CR1680" s="81"/>
      <c r="CS1680" s="81"/>
      <c r="CT1680" s="81"/>
      <c r="CU1680" s="81"/>
      <c r="CV1680" s="81"/>
      <c r="CW1680" s="81"/>
      <c r="CX1680" s="81"/>
      <c r="CY1680" s="81"/>
      <c r="CZ1680" s="81"/>
      <c r="DA1680" s="81"/>
      <c r="DB1680" s="81"/>
      <c r="DC1680" s="81"/>
      <c r="DD1680" s="81"/>
      <c r="DE1680" s="81"/>
      <c r="DF1680" s="81"/>
    </row>
    <row r="1681" spans="42:110" s="144" customFormat="1" x14ac:dyDescent="0.25">
      <c r="AP1681" s="81"/>
      <c r="AQ1681" s="81"/>
      <c r="AR1681" s="81"/>
      <c r="AS1681" s="81"/>
      <c r="AT1681" s="81"/>
      <c r="AU1681" s="81"/>
      <c r="AV1681" s="81"/>
      <c r="AW1681" s="81"/>
      <c r="AX1681" s="81"/>
      <c r="AY1681" s="81"/>
      <c r="AZ1681" s="81"/>
      <c r="BA1681" s="81"/>
      <c r="BB1681" s="81"/>
      <c r="BC1681" s="81"/>
      <c r="BD1681" s="81"/>
      <c r="BE1681" s="81"/>
      <c r="BF1681" s="81"/>
      <c r="BG1681" s="81"/>
      <c r="BH1681" s="81"/>
      <c r="BI1681" s="81"/>
      <c r="BJ1681" s="81"/>
      <c r="BK1681" s="81"/>
      <c r="BL1681" s="81"/>
      <c r="BM1681" s="81"/>
      <c r="BN1681" s="81"/>
      <c r="BO1681" s="81"/>
      <c r="BP1681" s="81"/>
      <c r="BQ1681" s="81"/>
      <c r="BR1681" s="81"/>
      <c r="BS1681" s="81"/>
      <c r="BT1681" s="81"/>
      <c r="BU1681" s="81"/>
      <c r="BV1681" s="81"/>
      <c r="BW1681" s="81"/>
      <c r="BX1681" s="81"/>
      <c r="BY1681" s="81"/>
      <c r="BZ1681" s="81"/>
      <c r="CA1681" s="81"/>
      <c r="CB1681" s="81"/>
      <c r="CC1681" s="81"/>
      <c r="CD1681" s="81"/>
      <c r="CE1681" s="81"/>
      <c r="CF1681" s="81"/>
      <c r="CG1681" s="81"/>
      <c r="CH1681" s="81"/>
      <c r="CI1681" s="81"/>
      <c r="CJ1681" s="81"/>
      <c r="CK1681" s="81"/>
      <c r="CL1681" s="81"/>
      <c r="CM1681" s="81"/>
      <c r="CN1681" s="81"/>
      <c r="CO1681" s="81"/>
      <c r="CP1681" s="81"/>
      <c r="CQ1681" s="81"/>
      <c r="CR1681" s="81"/>
      <c r="CS1681" s="81"/>
      <c r="CT1681" s="81"/>
      <c r="CU1681" s="81"/>
      <c r="CV1681" s="81"/>
      <c r="CW1681" s="81"/>
      <c r="CX1681" s="81"/>
      <c r="CY1681" s="81"/>
      <c r="CZ1681" s="81"/>
      <c r="DA1681" s="81"/>
      <c r="DB1681" s="81"/>
      <c r="DC1681" s="81"/>
      <c r="DD1681" s="81"/>
      <c r="DE1681" s="81"/>
      <c r="DF1681" s="81"/>
    </row>
    <row r="1682" spans="42:110" s="144" customFormat="1" x14ac:dyDescent="0.25">
      <c r="AP1682" s="81"/>
      <c r="AQ1682" s="81"/>
      <c r="AR1682" s="81"/>
      <c r="AS1682" s="81"/>
      <c r="AT1682" s="81"/>
      <c r="AU1682" s="81"/>
      <c r="AV1682" s="81"/>
      <c r="AW1682" s="81"/>
      <c r="AX1682" s="81"/>
      <c r="AY1682" s="81"/>
      <c r="AZ1682" s="81"/>
      <c r="BA1682" s="81"/>
      <c r="BB1682" s="81"/>
      <c r="BC1682" s="81"/>
      <c r="BD1682" s="81"/>
      <c r="BE1682" s="81"/>
      <c r="BF1682" s="81"/>
      <c r="BG1682" s="81"/>
      <c r="BH1682" s="81"/>
      <c r="BI1682" s="81"/>
      <c r="BJ1682" s="81"/>
      <c r="BK1682" s="81"/>
      <c r="BL1682" s="81"/>
      <c r="BM1682" s="81"/>
      <c r="BN1682" s="81"/>
      <c r="BO1682" s="81"/>
      <c r="BP1682" s="81"/>
      <c r="BQ1682" s="81"/>
      <c r="BR1682" s="81"/>
      <c r="BS1682" s="81"/>
      <c r="BT1682" s="81"/>
      <c r="BU1682" s="81"/>
      <c r="BV1682" s="81"/>
      <c r="BW1682" s="81"/>
      <c r="BX1682" s="81"/>
      <c r="BY1682" s="81"/>
      <c r="BZ1682" s="81"/>
      <c r="CA1682" s="81"/>
      <c r="CB1682" s="81"/>
      <c r="CC1682" s="81"/>
      <c r="CD1682" s="81"/>
      <c r="CE1682" s="81"/>
      <c r="CF1682" s="81"/>
      <c r="CG1682" s="81"/>
      <c r="CH1682" s="81"/>
      <c r="CI1682" s="81"/>
      <c r="CJ1682" s="81"/>
      <c r="CK1682" s="81"/>
      <c r="CL1682" s="81"/>
      <c r="CM1682" s="81"/>
      <c r="CN1682" s="81"/>
      <c r="CO1682" s="81"/>
      <c r="CP1682" s="81"/>
      <c r="CQ1682" s="81"/>
      <c r="CR1682" s="81"/>
      <c r="CS1682" s="81"/>
      <c r="CT1682" s="81"/>
      <c r="CU1682" s="81"/>
      <c r="CV1682" s="81"/>
      <c r="CW1682" s="81"/>
      <c r="CX1682" s="81"/>
      <c r="CY1682" s="81"/>
      <c r="CZ1682" s="81"/>
      <c r="DA1682" s="81"/>
      <c r="DB1682" s="81"/>
      <c r="DC1682" s="81"/>
      <c r="DD1682" s="81"/>
      <c r="DE1682" s="81"/>
      <c r="DF1682" s="81"/>
    </row>
    <row r="1683" spans="42:110" s="144" customFormat="1" x14ac:dyDescent="0.25">
      <c r="AP1683" s="81"/>
      <c r="AQ1683" s="81"/>
      <c r="AR1683" s="81"/>
      <c r="AS1683" s="81"/>
      <c r="AT1683" s="81"/>
      <c r="AU1683" s="81"/>
      <c r="AV1683" s="81"/>
      <c r="AW1683" s="81"/>
      <c r="AX1683" s="81"/>
      <c r="AY1683" s="81"/>
      <c r="AZ1683" s="81"/>
      <c r="BA1683" s="81"/>
      <c r="BB1683" s="81"/>
      <c r="BC1683" s="81"/>
      <c r="BD1683" s="81"/>
      <c r="BE1683" s="81"/>
      <c r="BF1683" s="81"/>
      <c r="BG1683" s="81"/>
      <c r="BH1683" s="81"/>
      <c r="BI1683" s="81"/>
      <c r="BJ1683" s="81"/>
      <c r="BK1683" s="81"/>
      <c r="BL1683" s="81"/>
      <c r="BM1683" s="81"/>
      <c r="BN1683" s="81"/>
      <c r="BO1683" s="81"/>
      <c r="BP1683" s="81"/>
      <c r="BQ1683" s="81"/>
      <c r="BR1683" s="81"/>
      <c r="BS1683" s="81"/>
      <c r="BT1683" s="81"/>
      <c r="BU1683" s="81"/>
      <c r="BV1683" s="81"/>
      <c r="BW1683" s="81"/>
      <c r="BX1683" s="81"/>
      <c r="BY1683" s="81"/>
      <c r="BZ1683" s="81"/>
      <c r="CA1683" s="81"/>
      <c r="CB1683" s="81"/>
      <c r="CC1683" s="81"/>
      <c r="CD1683" s="81"/>
      <c r="CE1683" s="81"/>
      <c r="CF1683" s="81"/>
      <c r="CG1683" s="81"/>
      <c r="CH1683" s="81"/>
      <c r="CI1683" s="81"/>
      <c r="CJ1683" s="81"/>
      <c r="CK1683" s="81"/>
      <c r="CL1683" s="81"/>
      <c r="CM1683" s="81"/>
      <c r="CN1683" s="81"/>
      <c r="CO1683" s="81"/>
      <c r="CP1683" s="81"/>
      <c r="CQ1683" s="81"/>
      <c r="CR1683" s="81"/>
      <c r="CS1683" s="81"/>
      <c r="CT1683" s="81"/>
      <c r="CU1683" s="81"/>
      <c r="CV1683" s="81"/>
      <c r="CW1683" s="81"/>
      <c r="CX1683" s="81"/>
      <c r="CY1683" s="81"/>
      <c r="CZ1683" s="81"/>
      <c r="DA1683" s="81"/>
      <c r="DB1683" s="81"/>
      <c r="DC1683" s="81"/>
      <c r="DD1683" s="81"/>
      <c r="DE1683" s="81"/>
      <c r="DF1683" s="81"/>
    </row>
    <row r="1684" spans="42:110" s="144" customFormat="1" x14ac:dyDescent="0.25">
      <c r="AP1684" s="81"/>
      <c r="AQ1684" s="81"/>
      <c r="AR1684" s="81"/>
      <c r="AS1684" s="81"/>
      <c r="AT1684" s="81"/>
      <c r="AU1684" s="81"/>
      <c r="AV1684" s="81"/>
      <c r="AW1684" s="81"/>
      <c r="AX1684" s="81"/>
      <c r="AY1684" s="81"/>
      <c r="AZ1684" s="81"/>
      <c r="BA1684" s="81"/>
      <c r="BB1684" s="81"/>
      <c r="BC1684" s="81"/>
      <c r="BD1684" s="81"/>
      <c r="BE1684" s="81"/>
      <c r="BF1684" s="81"/>
      <c r="BG1684" s="81"/>
      <c r="BH1684" s="81"/>
      <c r="BI1684" s="81"/>
      <c r="BJ1684" s="81"/>
      <c r="BK1684" s="81"/>
      <c r="BL1684" s="81"/>
      <c r="BM1684" s="81"/>
      <c r="BN1684" s="81"/>
      <c r="BO1684" s="81"/>
      <c r="BP1684" s="81"/>
      <c r="BQ1684" s="81"/>
      <c r="BR1684" s="81"/>
      <c r="BS1684" s="81"/>
      <c r="BT1684" s="81"/>
      <c r="BU1684" s="81"/>
      <c r="BV1684" s="81"/>
      <c r="BW1684" s="81"/>
      <c r="BX1684" s="81"/>
      <c r="BY1684" s="81"/>
      <c r="BZ1684" s="81"/>
      <c r="CA1684" s="81"/>
      <c r="CB1684" s="81"/>
      <c r="CC1684" s="81"/>
      <c r="CD1684" s="81"/>
      <c r="CE1684" s="81"/>
      <c r="CF1684" s="81"/>
      <c r="CG1684" s="81"/>
      <c r="CH1684" s="81"/>
      <c r="CI1684" s="81"/>
      <c r="CJ1684" s="81"/>
      <c r="CK1684" s="81"/>
      <c r="CL1684" s="81"/>
      <c r="CM1684" s="81"/>
      <c r="CN1684" s="81"/>
      <c r="CO1684" s="81"/>
      <c r="CP1684" s="81"/>
      <c r="CQ1684" s="81"/>
      <c r="CR1684" s="81"/>
      <c r="CS1684" s="81"/>
      <c r="CT1684" s="81"/>
      <c r="CU1684" s="81"/>
      <c r="CV1684" s="81"/>
      <c r="CW1684" s="81"/>
      <c r="CX1684" s="81"/>
      <c r="CY1684" s="81"/>
      <c r="CZ1684" s="81"/>
      <c r="DA1684" s="81"/>
      <c r="DB1684" s="81"/>
      <c r="DC1684" s="81"/>
      <c r="DD1684" s="81"/>
      <c r="DE1684" s="81"/>
      <c r="DF1684" s="81"/>
    </row>
    <row r="1685" spans="42:110" s="144" customFormat="1" x14ac:dyDescent="0.25">
      <c r="AP1685" s="81"/>
      <c r="AQ1685" s="81"/>
      <c r="AR1685" s="81"/>
      <c r="AS1685" s="81"/>
      <c r="AT1685" s="81"/>
      <c r="AU1685" s="81"/>
      <c r="AV1685" s="81"/>
      <c r="AW1685" s="81"/>
      <c r="AX1685" s="81"/>
      <c r="AY1685" s="81"/>
      <c r="AZ1685" s="81"/>
      <c r="BA1685" s="81"/>
      <c r="BB1685" s="81"/>
      <c r="BC1685" s="81"/>
      <c r="BD1685" s="81"/>
      <c r="BE1685" s="81"/>
      <c r="BF1685" s="81"/>
      <c r="BG1685" s="81"/>
      <c r="BH1685" s="81"/>
      <c r="BI1685" s="81"/>
      <c r="BJ1685" s="81"/>
      <c r="BK1685" s="81"/>
      <c r="BL1685" s="81"/>
      <c r="BM1685" s="81"/>
      <c r="BN1685" s="81"/>
      <c r="BO1685" s="81"/>
      <c r="BP1685" s="81"/>
      <c r="BQ1685" s="81"/>
      <c r="BR1685" s="81"/>
      <c r="BS1685" s="81"/>
      <c r="BT1685" s="81"/>
      <c r="BU1685" s="81"/>
      <c r="BV1685" s="81"/>
      <c r="BW1685" s="81"/>
      <c r="BX1685" s="81"/>
      <c r="BY1685" s="81"/>
      <c r="BZ1685" s="81"/>
      <c r="CA1685" s="81"/>
      <c r="CB1685" s="81"/>
      <c r="CC1685" s="81"/>
      <c r="CD1685" s="81"/>
      <c r="CE1685" s="81"/>
      <c r="CF1685" s="81"/>
      <c r="CG1685" s="81"/>
      <c r="CH1685" s="81"/>
      <c r="CI1685" s="81"/>
      <c r="CJ1685" s="81"/>
      <c r="CK1685" s="81"/>
      <c r="CL1685" s="81"/>
      <c r="CM1685" s="81"/>
      <c r="CN1685" s="81"/>
      <c r="CO1685" s="81"/>
      <c r="CP1685" s="81"/>
      <c r="CQ1685" s="81"/>
      <c r="CR1685" s="81"/>
      <c r="CS1685" s="81"/>
      <c r="CT1685" s="81"/>
      <c r="CU1685" s="81"/>
      <c r="CV1685" s="81"/>
      <c r="CW1685" s="81"/>
      <c r="CX1685" s="81"/>
      <c r="CY1685" s="81"/>
      <c r="CZ1685" s="81"/>
      <c r="DA1685" s="81"/>
      <c r="DB1685" s="81"/>
      <c r="DC1685" s="81"/>
      <c r="DD1685" s="81"/>
      <c r="DE1685" s="81"/>
      <c r="DF1685" s="81"/>
    </row>
    <row r="1686" spans="42:110" s="144" customFormat="1" x14ac:dyDescent="0.25">
      <c r="AP1686" s="81"/>
      <c r="AQ1686" s="81"/>
      <c r="AR1686" s="81"/>
      <c r="AS1686" s="81"/>
      <c r="AT1686" s="81"/>
      <c r="AU1686" s="81"/>
      <c r="AV1686" s="81"/>
      <c r="AW1686" s="81"/>
      <c r="AX1686" s="81"/>
      <c r="AY1686" s="81"/>
      <c r="AZ1686" s="81"/>
      <c r="BA1686" s="81"/>
      <c r="BB1686" s="81"/>
      <c r="BC1686" s="81"/>
      <c r="BD1686" s="81"/>
      <c r="BE1686" s="81"/>
      <c r="BF1686" s="81"/>
      <c r="BG1686" s="81"/>
      <c r="BH1686" s="81"/>
      <c r="BI1686" s="81"/>
      <c r="BJ1686" s="81"/>
      <c r="BK1686" s="81"/>
      <c r="BL1686" s="81"/>
      <c r="BM1686" s="81"/>
      <c r="BN1686" s="81"/>
      <c r="BO1686" s="81"/>
      <c r="BP1686" s="81"/>
      <c r="BQ1686" s="81"/>
      <c r="BR1686" s="81"/>
      <c r="BS1686" s="81"/>
      <c r="BT1686" s="81"/>
      <c r="BU1686" s="81"/>
      <c r="BV1686" s="81"/>
      <c r="BW1686" s="81"/>
      <c r="BX1686" s="81"/>
      <c r="BY1686" s="81"/>
      <c r="BZ1686" s="81"/>
      <c r="CA1686" s="81"/>
      <c r="CB1686" s="81"/>
      <c r="CC1686" s="81"/>
      <c r="CD1686" s="81"/>
      <c r="CE1686" s="81"/>
      <c r="CF1686" s="81"/>
      <c r="CG1686" s="81"/>
      <c r="CH1686" s="81"/>
      <c r="CI1686" s="81"/>
      <c r="CJ1686" s="81"/>
      <c r="CK1686" s="81"/>
      <c r="CL1686" s="81"/>
      <c r="CM1686" s="81"/>
      <c r="CN1686" s="81"/>
      <c r="CO1686" s="81"/>
      <c r="CP1686" s="81"/>
      <c r="CQ1686" s="81"/>
      <c r="CR1686" s="81"/>
      <c r="CS1686" s="81"/>
      <c r="CT1686" s="81"/>
      <c r="CU1686" s="81"/>
      <c r="CV1686" s="81"/>
      <c r="CW1686" s="81"/>
      <c r="CX1686" s="81"/>
      <c r="CY1686" s="81"/>
      <c r="CZ1686" s="81"/>
      <c r="DA1686" s="81"/>
      <c r="DB1686" s="81"/>
      <c r="DC1686" s="81"/>
      <c r="DD1686" s="81"/>
      <c r="DE1686" s="81"/>
      <c r="DF1686" s="81"/>
    </row>
    <row r="1687" spans="42:110" s="144" customFormat="1" x14ac:dyDescent="0.25">
      <c r="AP1687" s="81"/>
      <c r="AQ1687" s="81"/>
      <c r="AR1687" s="81"/>
      <c r="AS1687" s="81"/>
      <c r="AT1687" s="81"/>
      <c r="AU1687" s="81"/>
      <c r="AV1687" s="81"/>
      <c r="AW1687" s="81"/>
      <c r="AX1687" s="81"/>
      <c r="AY1687" s="81"/>
      <c r="AZ1687" s="81"/>
      <c r="BA1687" s="81"/>
      <c r="BB1687" s="81"/>
      <c r="BC1687" s="81"/>
      <c r="BD1687" s="81"/>
      <c r="BE1687" s="81"/>
      <c r="BF1687" s="81"/>
      <c r="BG1687" s="81"/>
      <c r="BH1687" s="81"/>
      <c r="BI1687" s="81"/>
      <c r="BJ1687" s="81"/>
      <c r="BK1687" s="81"/>
      <c r="BL1687" s="81"/>
      <c r="BM1687" s="81"/>
      <c r="BN1687" s="81"/>
      <c r="BO1687" s="81"/>
      <c r="BP1687" s="81"/>
      <c r="BQ1687" s="81"/>
      <c r="BR1687" s="81"/>
      <c r="BS1687" s="81"/>
      <c r="BT1687" s="81"/>
      <c r="BU1687" s="81"/>
      <c r="BV1687" s="81"/>
      <c r="BW1687" s="81"/>
      <c r="BX1687" s="81"/>
      <c r="BY1687" s="81"/>
      <c r="BZ1687" s="81"/>
      <c r="CA1687" s="81"/>
      <c r="CB1687" s="81"/>
      <c r="CC1687" s="81"/>
      <c r="CD1687" s="81"/>
      <c r="CE1687" s="81"/>
      <c r="CF1687" s="81"/>
      <c r="CG1687" s="81"/>
      <c r="CH1687" s="81"/>
      <c r="CI1687" s="81"/>
      <c r="CJ1687" s="81"/>
      <c r="CK1687" s="81"/>
      <c r="CL1687" s="81"/>
      <c r="CM1687" s="81"/>
      <c r="CN1687" s="81"/>
      <c r="CO1687" s="81"/>
      <c r="CP1687" s="81"/>
      <c r="CQ1687" s="81"/>
      <c r="CR1687" s="81"/>
      <c r="CS1687" s="81"/>
      <c r="CT1687" s="81"/>
      <c r="CU1687" s="81"/>
      <c r="CV1687" s="81"/>
      <c r="CW1687" s="81"/>
      <c r="CX1687" s="81"/>
      <c r="CY1687" s="81"/>
      <c r="CZ1687" s="81"/>
      <c r="DA1687" s="81"/>
      <c r="DB1687" s="81"/>
      <c r="DC1687" s="81"/>
      <c r="DD1687" s="81"/>
      <c r="DE1687" s="81"/>
      <c r="DF1687" s="81"/>
    </row>
    <row r="1688" spans="42:110" s="144" customFormat="1" x14ac:dyDescent="0.25">
      <c r="AP1688" s="81"/>
      <c r="AQ1688" s="81"/>
      <c r="AR1688" s="81"/>
      <c r="AS1688" s="81"/>
      <c r="AT1688" s="81"/>
      <c r="AU1688" s="81"/>
      <c r="AV1688" s="81"/>
      <c r="AW1688" s="81"/>
      <c r="AX1688" s="81"/>
      <c r="AY1688" s="81"/>
      <c r="AZ1688" s="81"/>
      <c r="BA1688" s="81"/>
      <c r="BB1688" s="81"/>
      <c r="BC1688" s="81"/>
      <c r="BD1688" s="81"/>
      <c r="BE1688" s="81"/>
      <c r="BF1688" s="81"/>
      <c r="BG1688" s="81"/>
      <c r="BH1688" s="81"/>
      <c r="BI1688" s="81"/>
      <c r="BJ1688" s="81"/>
      <c r="BK1688" s="81"/>
      <c r="BL1688" s="81"/>
      <c r="BM1688" s="81"/>
      <c r="BN1688" s="81"/>
      <c r="BO1688" s="81"/>
      <c r="BP1688" s="81"/>
      <c r="BQ1688" s="81"/>
      <c r="BR1688" s="81"/>
      <c r="BS1688" s="81"/>
      <c r="BT1688" s="81"/>
      <c r="BU1688" s="81"/>
      <c r="BV1688" s="81"/>
      <c r="BW1688" s="81"/>
      <c r="BX1688" s="81"/>
      <c r="BY1688" s="81"/>
      <c r="BZ1688" s="81"/>
      <c r="CA1688" s="81"/>
      <c r="CB1688" s="81"/>
      <c r="CC1688" s="81"/>
      <c r="CD1688" s="81"/>
      <c r="CE1688" s="81"/>
      <c r="CF1688" s="81"/>
      <c r="CG1688" s="81"/>
      <c r="CH1688" s="81"/>
      <c r="CI1688" s="81"/>
      <c r="CJ1688" s="81"/>
      <c r="CK1688" s="81"/>
      <c r="CL1688" s="81"/>
      <c r="CM1688" s="81"/>
      <c r="CN1688" s="81"/>
      <c r="CO1688" s="81"/>
      <c r="CP1688" s="81"/>
      <c r="CQ1688" s="81"/>
      <c r="CR1688" s="81"/>
      <c r="CS1688" s="81"/>
      <c r="CT1688" s="81"/>
      <c r="CU1688" s="81"/>
      <c r="CV1688" s="81"/>
      <c r="CW1688" s="81"/>
      <c r="CX1688" s="81"/>
      <c r="CY1688" s="81"/>
      <c r="CZ1688" s="81"/>
      <c r="DA1688" s="81"/>
      <c r="DB1688" s="81"/>
      <c r="DC1688" s="81"/>
      <c r="DD1688" s="81"/>
      <c r="DE1688" s="81"/>
      <c r="DF1688" s="81"/>
    </row>
    <row r="1689" spans="42:110" s="144" customFormat="1" x14ac:dyDescent="0.25">
      <c r="AP1689" s="81"/>
      <c r="AQ1689" s="81"/>
      <c r="AR1689" s="81"/>
      <c r="AS1689" s="81"/>
      <c r="AT1689" s="81"/>
      <c r="AU1689" s="81"/>
      <c r="AV1689" s="81"/>
      <c r="AW1689" s="81"/>
      <c r="AX1689" s="81"/>
      <c r="AY1689" s="81"/>
      <c r="AZ1689" s="81"/>
      <c r="BA1689" s="81"/>
      <c r="BB1689" s="81"/>
      <c r="BC1689" s="81"/>
      <c r="BD1689" s="81"/>
      <c r="BE1689" s="81"/>
      <c r="BF1689" s="81"/>
      <c r="BG1689" s="81"/>
      <c r="BH1689" s="81"/>
      <c r="BI1689" s="81"/>
      <c r="BJ1689" s="81"/>
      <c r="BK1689" s="81"/>
      <c r="BL1689" s="81"/>
      <c r="BM1689" s="81"/>
      <c r="BN1689" s="81"/>
      <c r="BO1689" s="81"/>
      <c r="BP1689" s="81"/>
      <c r="BQ1689" s="81"/>
      <c r="BR1689" s="81"/>
      <c r="BS1689" s="81"/>
      <c r="BT1689" s="81"/>
      <c r="BU1689" s="81"/>
      <c r="BV1689" s="81"/>
      <c r="BW1689" s="81"/>
      <c r="BX1689" s="81"/>
      <c r="BY1689" s="81"/>
      <c r="BZ1689" s="81"/>
      <c r="CA1689" s="81"/>
      <c r="CB1689" s="81"/>
      <c r="CC1689" s="81"/>
      <c r="CD1689" s="81"/>
      <c r="CE1689" s="81"/>
      <c r="CF1689" s="81"/>
      <c r="CG1689" s="81"/>
      <c r="CH1689" s="81"/>
      <c r="CI1689" s="81"/>
      <c r="CJ1689" s="81"/>
      <c r="CK1689" s="81"/>
      <c r="CL1689" s="81"/>
      <c r="CM1689" s="81"/>
      <c r="CN1689" s="81"/>
      <c r="CO1689" s="81"/>
      <c r="CP1689" s="81"/>
      <c r="CQ1689" s="81"/>
      <c r="CR1689" s="81"/>
      <c r="CS1689" s="81"/>
      <c r="CT1689" s="81"/>
      <c r="CU1689" s="81"/>
      <c r="CV1689" s="81"/>
      <c r="CW1689" s="81"/>
      <c r="CX1689" s="81"/>
      <c r="CY1689" s="81"/>
      <c r="CZ1689" s="81"/>
      <c r="DA1689" s="81"/>
      <c r="DB1689" s="81"/>
      <c r="DC1689" s="81"/>
      <c r="DD1689" s="81"/>
      <c r="DE1689" s="81"/>
      <c r="DF1689" s="81"/>
    </row>
    <row r="1690" spans="42:110" s="144" customFormat="1" x14ac:dyDescent="0.25">
      <c r="AP1690" s="81"/>
      <c r="AQ1690" s="81"/>
      <c r="AR1690" s="81"/>
      <c r="AS1690" s="81"/>
      <c r="AT1690" s="81"/>
      <c r="AU1690" s="81"/>
      <c r="AV1690" s="81"/>
      <c r="AW1690" s="81"/>
      <c r="AX1690" s="81"/>
      <c r="AY1690" s="81"/>
      <c r="AZ1690" s="81"/>
      <c r="BA1690" s="81"/>
      <c r="BB1690" s="81"/>
      <c r="BC1690" s="81"/>
      <c r="BD1690" s="81"/>
      <c r="BE1690" s="81"/>
      <c r="BF1690" s="81"/>
      <c r="BG1690" s="81"/>
      <c r="BH1690" s="81"/>
      <c r="BI1690" s="81"/>
      <c r="BJ1690" s="81"/>
      <c r="BK1690" s="81"/>
      <c r="BL1690" s="81"/>
      <c r="BM1690" s="81"/>
      <c r="BN1690" s="81"/>
      <c r="BO1690" s="81"/>
      <c r="BP1690" s="81"/>
      <c r="BQ1690" s="81"/>
      <c r="BR1690" s="81"/>
      <c r="BS1690" s="81"/>
      <c r="BT1690" s="81"/>
      <c r="BU1690" s="81"/>
      <c r="BV1690" s="81"/>
      <c r="BW1690" s="81"/>
      <c r="BX1690" s="81"/>
      <c r="BY1690" s="81"/>
      <c r="BZ1690" s="81"/>
      <c r="CA1690" s="81"/>
      <c r="CB1690" s="81"/>
      <c r="CC1690" s="81"/>
      <c r="CD1690" s="81"/>
      <c r="CE1690" s="81"/>
      <c r="CF1690" s="81"/>
      <c r="CG1690" s="81"/>
      <c r="CH1690" s="81"/>
      <c r="CI1690" s="81"/>
      <c r="CJ1690" s="81"/>
      <c r="CK1690" s="81"/>
      <c r="CL1690" s="81"/>
      <c r="CM1690" s="81"/>
      <c r="CN1690" s="81"/>
      <c r="CO1690" s="81"/>
      <c r="CP1690" s="81"/>
      <c r="CQ1690" s="81"/>
      <c r="CR1690" s="81"/>
      <c r="CS1690" s="81"/>
      <c r="CT1690" s="81"/>
      <c r="CU1690" s="81"/>
      <c r="CV1690" s="81"/>
      <c r="CW1690" s="81"/>
      <c r="CX1690" s="81"/>
      <c r="CY1690" s="81"/>
      <c r="CZ1690" s="81"/>
      <c r="DA1690" s="81"/>
      <c r="DB1690" s="81"/>
      <c r="DC1690" s="81"/>
      <c r="DD1690" s="81"/>
      <c r="DE1690" s="81"/>
      <c r="DF1690" s="81"/>
    </row>
    <row r="1691" spans="42:110" s="144" customFormat="1" x14ac:dyDescent="0.25">
      <c r="AP1691" s="81"/>
      <c r="AQ1691" s="81"/>
      <c r="AR1691" s="81"/>
      <c r="AS1691" s="81"/>
      <c r="AT1691" s="81"/>
      <c r="AU1691" s="81"/>
      <c r="AV1691" s="81"/>
      <c r="AW1691" s="81"/>
      <c r="AX1691" s="81"/>
      <c r="AY1691" s="81"/>
      <c r="AZ1691" s="81"/>
      <c r="BA1691" s="81"/>
      <c r="BB1691" s="81"/>
      <c r="BC1691" s="81"/>
      <c r="BD1691" s="81"/>
      <c r="BE1691" s="81"/>
      <c r="BF1691" s="81"/>
      <c r="BG1691" s="81"/>
      <c r="BH1691" s="81"/>
      <c r="BI1691" s="81"/>
      <c r="BJ1691" s="81"/>
      <c r="BK1691" s="81"/>
      <c r="BL1691" s="81"/>
      <c r="BM1691" s="81"/>
      <c r="BN1691" s="81"/>
      <c r="BO1691" s="81"/>
      <c r="BP1691" s="81"/>
      <c r="BQ1691" s="81"/>
      <c r="BR1691" s="81"/>
      <c r="BS1691" s="81"/>
      <c r="BT1691" s="81"/>
      <c r="BU1691" s="81"/>
      <c r="BV1691" s="81"/>
      <c r="BW1691" s="81"/>
      <c r="BX1691" s="81"/>
      <c r="BY1691" s="81"/>
      <c r="BZ1691" s="81"/>
      <c r="CA1691" s="81"/>
      <c r="CB1691" s="81"/>
      <c r="CC1691" s="81"/>
      <c r="CD1691" s="81"/>
      <c r="CE1691" s="81"/>
      <c r="CF1691" s="81"/>
      <c r="CG1691" s="81"/>
      <c r="CH1691" s="81"/>
      <c r="CI1691" s="81"/>
      <c r="CJ1691" s="81"/>
      <c r="CK1691" s="81"/>
      <c r="CL1691" s="81"/>
      <c r="CM1691" s="81"/>
      <c r="CN1691" s="81"/>
      <c r="CO1691" s="81"/>
      <c r="CP1691" s="81"/>
      <c r="CQ1691" s="81"/>
      <c r="CR1691" s="81"/>
      <c r="CS1691" s="81"/>
      <c r="CT1691" s="81"/>
      <c r="CU1691" s="81"/>
      <c r="CV1691" s="81"/>
      <c r="CW1691" s="81"/>
      <c r="CX1691" s="81"/>
      <c r="CY1691" s="81"/>
      <c r="CZ1691" s="81"/>
      <c r="DA1691" s="81"/>
      <c r="DB1691" s="81"/>
      <c r="DC1691" s="81"/>
      <c r="DD1691" s="81"/>
      <c r="DE1691" s="81"/>
      <c r="DF1691" s="81"/>
    </row>
    <row r="1692" spans="42:110" s="144" customFormat="1" x14ac:dyDescent="0.25">
      <c r="AP1692" s="81"/>
      <c r="AQ1692" s="81"/>
      <c r="AR1692" s="81"/>
      <c r="AS1692" s="81"/>
      <c r="AT1692" s="81"/>
      <c r="AU1692" s="81"/>
      <c r="AV1692" s="81"/>
      <c r="AW1692" s="81"/>
      <c r="AX1692" s="81"/>
      <c r="AY1692" s="81"/>
      <c r="AZ1692" s="81"/>
      <c r="BA1692" s="81"/>
      <c r="BB1692" s="81"/>
      <c r="BC1692" s="81"/>
      <c r="BD1692" s="81"/>
      <c r="BE1692" s="81"/>
      <c r="BF1692" s="81"/>
      <c r="BG1692" s="81"/>
      <c r="BH1692" s="81"/>
      <c r="BI1692" s="81"/>
      <c r="BJ1692" s="81"/>
      <c r="BK1692" s="81"/>
      <c r="BL1692" s="81"/>
      <c r="BM1692" s="81"/>
      <c r="BN1692" s="81"/>
      <c r="BO1692" s="81"/>
      <c r="BP1692" s="81"/>
      <c r="BQ1692" s="81"/>
      <c r="BR1692" s="81"/>
      <c r="BS1692" s="81"/>
      <c r="BT1692" s="81"/>
      <c r="BU1692" s="81"/>
      <c r="BV1692" s="81"/>
      <c r="BW1692" s="81"/>
      <c r="BX1692" s="81"/>
      <c r="BY1692" s="81"/>
      <c r="BZ1692" s="81"/>
      <c r="CA1692" s="81"/>
      <c r="CB1692" s="81"/>
      <c r="CC1692" s="81"/>
      <c r="CD1692" s="81"/>
      <c r="CE1692" s="81"/>
      <c r="CF1692" s="81"/>
      <c r="CG1692" s="81"/>
      <c r="CH1692" s="81"/>
      <c r="CI1692" s="81"/>
      <c r="CJ1692" s="81"/>
      <c r="CK1692" s="81"/>
      <c r="CL1692" s="81"/>
      <c r="CM1692" s="81"/>
      <c r="CN1692" s="81"/>
      <c r="CO1692" s="81"/>
      <c r="CP1692" s="81"/>
      <c r="CQ1692" s="81"/>
      <c r="CR1692" s="81"/>
      <c r="CS1692" s="81"/>
      <c r="CT1692" s="81"/>
      <c r="CU1692" s="81"/>
      <c r="CV1692" s="81"/>
      <c r="CW1692" s="81"/>
      <c r="CX1692" s="81"/>
      <c r="CY1692" s="81"/>
      <c r="CZ1692" s="81"/>
      <c r="DA1692" s="81"/>
      <c r="DB1692" s="81"/>
      <c r="DC1692" s="81"/>
      <c r="DD1692" s="81"/>
      <c r="DE1692" s="81"/>
      <c r="DF1692" s="81"/>
    </row>
    <row r="1693" spans="42:110" s="144" customFormat="1" x14ac:dyDescent="0.25">
      <c r="AP1693" s="81"/>
      <c r="AQ1693" s="81"/>
      <c r="AR1693" s="81"/>
      <c r="AS1693" s="81"/>
      <c r="AT1693" s="81"/>
      <c r="AU1693" s="81"/>
      <c r="AV1693" s="81"/>
      <c r="AW1693" s="81"/>
      <c r="AX1693" s="81"/>
      <c r="AY1693" s="81"/>
      <c r="AZ1693" s="81"/>
      <c r="BA1693" s="81"/>
      <c r="BB1693" s="81"/>
      <c r="BC1693" s="81"/>
      <c r="BD1693" s="81"/>
      <c r="BE1693" s="81"/>
      <c r="BF1693" s="81"/>
      <c r="BG1693" s="81"/>
      <c r="BH1693" s="81"/>
      <c r="BI1693" s="81"/>
      <c r="BJ1693" s="81"/>
      <c r="BK1693" s="81"/>
      <c r="BL1693" s="81"/>
      <c r="BM1693" s="81"/>
      <c r="BN1693" s="81"/>
      <c r="BO1693" s="81"/>
      <c r="BP1693" s="81"/>
      <c r="BQ1693" s="81"/>
      <c r="BR1693" s="81"/>
      <c r="BS1693" s="81"/>
      <c r="BT1693" s="81"/>
      <c r="BU1693" s="81"/>
      <c r="BV1693" s="81"/>
      <c r="BW1693" s="81"/>
      <c r="BX1693" s="81"/>
      <c r="BY1693" s="81"/>
      <c r="BZ1693" s="81"/>
      <c r="CA1693" s="81"/>
      <c r="CB1693" s="81"/>
      <c r="CC1693" s="81"/>
      <c r="CD1693" s="81"/>
      <c r="CE1693" s="81"/>
      <c r="CF1693" s="81"/>
      <c r="CG1693" s="81"/>
      <c r="CH1693" s="81"/>
      <c r="CI1693" s="81"/>
      <c r="CJ1693" s="81"/>
      <c r="CK1693" s="81"/>
      <c r="CL1693" s="81"/>
      <c r="CM1693" s="81"/>
      <c r="CN1693" s="81"/>
      <c r="CO1693" s="81"/>
      <c r="CP1693" s="81"/>
      <c r="CQ1693" s="81"/>
      <c r="CR1693" s="81"/>
      <c r="CS1693" s="81"/>
      <c r="CT1693" s="81"/>
      <c r="CU1693" s="81"/>
      <c r="CV1693" s="81"/>
      <c r="CW1693" s="81"/>
      <c r="CX1693" s="81"/>
      <c r="CY1693" s="81"/>
      <c r="CZ1693" s="81"/>
      <c r="DA1693" s="81"/>
      <c r="DB1693" s="81"/>
      <c r="DC1693" s="81"/>
      <c r="DD1693" s="81"/>
      <c r="DE1693" s="81"/>
      <c r="DF1693" s="81"/>
    </row>
    <row r="1694" spans="42:110" s="144" customFormat="1" x14ac:dyDescent="0.25">
      <c r="AP1694" s="81"/>
      <c r="AQ1694" s="81"/>
      <c r="AR1694" s="81"/>
      <c r="AS1694" s="81"/>
      <c r="AT1694" s="81"/>
      <c r="AU1694" s="81"/>
      <c r="AV1694" s="81"/>
      <c r="AW1694" s="81"/>
      <c r="AX1694" s="81"/>
      <c r="AY1694" s="81"/>
      <c r="AZ1694" s="81"/>
      <c r="BA1694" s="81"/>
      <c r="BB1694" s="81"/>
      <c r="BC1694" s="81"/>
      <c r="BD1694" s="81"/>
      <c r="BE1694" s="81"/>
      <c r="BF1694" s="81"/>
      <c r="BG1694" s="81"/>
      <c r="BH1694" s="81"/>
      <c r="BI1694" s="81"/>
      <c r="BJ1694" s="81"/>
      <c r="BK1694" s="81"/>
      <c r="BL1694" s="81"/>
      <c r="BM1694" s="81"/>
      <c r="BN1694" s="81"/>
      <c r="BO1694" s="81"/>
      <c r="BP1694" s="81"/>
      <c r="BQ1694" s="81"/>
      <c r="BR1694" s="81"/>
      <c r="BS1694" s="81"/>
      <c r="BT1694" s="81"/>
      <c r="BU1694" s="81"/>
      <c r="BV1694" s="81"/>
      <c r="BW1694" s="81"/>
      <c r="BX1694" s="81"/>
      <c r="BY1694" s="81"/>
      <c r="BZ1694" s="81"/>
      <c r="CA1694" s="81"/>
      <c r="CB1694" s="81"/>
      <c r="CC1694" s="81"/>
      <c r="CD1694" s="81"/>
      <c r="CE1694" s="81"/>
      <c r="CF1694" s="81"/>
      <c r="CG1694" s="81"/>
      <c r="CH1694" s="81"/>
      <c r="CI1694" s="81"/>
      <c r="CJ1694" s="81"/>
      <c r="CK1694" s="81"/>
      <c r="CL1694" s="81"/>
      <c r="CM1694" s="81"/>
      <c r="CN1694" s="81"/>
      <c r="CO1694" s="81"/>
      <c r="CP1694" s="81"/>
      <c r="CQ1694" s="81"/>
      <c r="CR1694" s="81"/>
      <c r="CS1694" s="81"/>
      <c r="CT1694" s="81"/>
      <c r="CU1694" s="81"/>
      <c r="CV1694" s="81"/>
      <c r="CW1694" s="81"/>
      <c r="CX1694" s="81"/>
      <c r="CY1694" s="81"/>
      <c r="CZ1694" s="81"/>
      <c r="DA1694" s="81"/>
      <c r="DB1694" s="81"/>
      <c r="DC1694" s="81"/>
      <c r="DD1694" s="81"/>
      <c r="DE1694" s="81"/>
      <c r="DF1694" s="81"/>
    </row>
    <row r="1695" spans="42:110" s="144" customFormat="1" x14ac:dyDescent="0.25">
      <c r="AP1695" s="81"/>
      <c r="AQ1695" s="81"/>
      <c r="AR1695" s="81"/>
      <c r="AS1695" s="81"/>
      <c r="AT1695" s="81"/>
      <c r="AU1695" s="81"/>
      <c r="AV1695" s="81"/>
      <c r="AW1695" s="81"/>
      <c r="AX1695" s="81"/>
      <c r="AY1695" s="81"/>
      <c r="AZ1695" s="81"/>
      <c r="BA1695" s="81"/>
      <c r="BB1695" s="81"/>
      <c r="BC1695" s="81"/>
      <c r="BD1695" s="81"/>
      <c r="BE1695" s="81"/>
      <c r="BF1695" s="81"/>
      <c r="BG1695" s="81"/>
      <c r="BH1695" s="81"/>
      <c r="BI1695" s="81"/>
      <c r="BJ1695" s="81"/>
      <c r="BK1695" s="81"/>
      <c r="BL1695" s="81"/>
      <c r="BM1695" s="81"/>
      <c r="BN1695" s="81"/>
      <c r="BO1695" s="81"/>
      <c r="BP1695" s="81"/>
      <c r="BQ1695" s="81"/>
      <c r="BR1695" s="81"/>
      <c r="BS1695" s="81"/>
      <c r="BT1695" s="81"/>
      <c r="BU1695" s="81"/>
      <c r="BV1695" s="81"/>
      <c r="BW1695" s="81"/>
      <c r="BX1695" s="81"/>
      <c r="BY1695" s="81"/>
      <c r="BZ1695" s="81"/>
      <c r="CA1695" s="81"/>
      <c r="CB1695" s="81"/>
      <c r="CC1695" s="81"/>
      <c r="CD1695" s="81"/>
      <c r="CE1695" s="81"/>
      <c r="CF1695" s="81"/>
      <c r="CG1695" s="81"/>
      <c r="CH1695" s="81"/>
      <c r="CI1695" s="81"/>
      <c r="CJ1695" s="81"/>
      <c r="CK1695" s="81"/>
      <c r="CL1695" s="81"/>
      <c r="CM1695" s="81"/>
      <c r="CN1695" s="81"/>
      <c r="CO1695" s="81"/>
      <c r="CP1695" s="81"/>
      <c r="CQ1695" s="81"/>
      <c r="CR1695" s="81"/>
      <c r="CS1695" s="81"/>
      <c r="CT1695" s="81"/>
      <c r="CU1695" s="81"/>
      <c r="CV1695" s="81"/>
      <c r="CW1695" s="81"/>
      <c r="CX1695" s="81"/>
      <c r="CY1695" s="81"/>
      <c r="CZ1695" s="81"/>
      <c r="DA1695" s="81"/>
      <c r="DB1695" s="81"/>
      <c r="DC1695" s="81"/>
      <c r="DD1695" s="81"/>
      <c r="DE1695" s="81"/>
      <c r="DF1695" s="81"/>
    </row>
    <row r="1696" spans="42:110" s="144" customFormat="1" x14ac:dyDescent="0.25">
      <c r="AP1696" s="81"/>
      <c r="AQ1696" s="81"/>
      <c r="AR1696" s="81"/>
      <c r="AS1696" s="81"/>
      <c r="AT1696" s="81"/>
      <c r="AU1696" s="81"/>
      <c r="AV1696" s="81"/>
      <c r="AW1696" s="81"/>
      <c r="AX1696" s="81"/>
      <c r="AY1696" s="81"/>
      <c r="AZ1696" s="81"/>
      <c r="BA1696" s="81"/>
      <c r="BB1696" s="81"/>
      <c r="BC1696" s="81"/>
      <c r="BD1696" s="81"/>
      <c r="BE1696" s="81"/>
      <c r="BF1696" s="81"/>
      <c r="BG1696" s="81"/>
      <c r="BH1696" s="81"/>
      <c r="BI1696" s="81"/>
      <c r="BJ1696" s="81"/>
      <c r="BK1696" s="81"/>
      <c r="BL1696" s="81"/>
      <c r="BM1696" s="81"/>
      <c r="BN1696" s="81"/>
      <c r="BO1696" s="81"/>
      <c r="BP1696" s="81"/>
      <c r="BQ1696" s="81"/>
      <c r="BR1696" s="81"/>
      <c r="BS1696" s="81"/>
      <c r="BT1696" s="81"/>
      <c r="BU1696" s="81"/>
      <c r="BV1696" s="81"/>
      <c r="BW1696" s="81"/>
      <c r="BX1696" s="81"/>
      <c r="BY1696" s="81"/>
      <c r="BZ1696" s="81"/>
      <c r="CA1696" s="81"/>
      <c r="CB1696" s="81"/>
      <c r="CC1696" s="81"/>
      <c r="CD1696" s="81"/>
      <c r="CE1696" s="81"/>
      <c r="CF1696" s="81"/>
      <c r="CG1696" s="81"/>
      <c r="CH1696" s="81"/>
      <c r="CI1696" s="81"/>
      <c r="CJ1696" s="81"/>
      <c r="CK1696" s="81"/>
      <c r="CL1696" s="81"/>
      <c r="CM1696" s="81"/>
      <c r="CN1696" s="81"/>
      <c r="CO1696" s="81"/>
      <c r="CP1696" s="81"/>
      <c r="CQ1696" s="81"/>
      <c r="CR1696" s="81"/>
      <c r="CS1696" s="81"/>
      <c r="CT1696" s="81"/>
      <c r="CU1696" s="81"/>
      <c r="CV1696" s="81"/>
      <c r="CW1696" s="81"/>
      <c r="CX1696" s="81"/>
      <c r="CY1696" s="81"/>
      <c r="CZ1696" s="81"/>
      <c r="DA1696" s="81"/>
      <c r="DB1696" s="81"/>
      <c r="DC1696" s="81"/>
      <c r="DD1696" s="81"/>
      <c r="DE1696" s="81"/>
      <c r="DF1696" s="81"/>
    </row>
    <row r="1697" spans="42:110" s="144" customFormat="1" x14ac:dyDescent="0.25">
      <c r="AP1697" s="81"/>
      <c r="AQ1697" s="81"/>
      <c r="AR1697" s="81"/>
      <c r="AS1697" s="81"/>
      <c r="AT1697" s="81"/>
      <c r="AU1697" s="81"/>
      <c r="AV1697" s="81"/>
      <c r="AW1697" s="81"/>
      <c r="AX1697" s="81"/>
      <c r="AY1697" s="81"/>
      <c r="AZ1697" s="81"/>
      <c r="BA1697" s="81"/>
      <c r="BB1697" s="81"/>
      <c r="BC1697" s="81"/>
      <c r="BD1697" s="81"/>
      <c r="BE1697" s="81"/>
      <c r="BF1697" s="81"/>
      <c r="BG1697" s="81"/>
      <c r="BH1697" s="81"/>
      <c r="BI1697" s="81"/>
      <c r="BJ1697" s="81"/>
      <c r="BK1697" s="81"/>
      <c r="BL1697" s="81"/>
      <c r="BM1697" s="81"/>
      <c r="BN1697" s="81"/>
      <c r="BO1697" s="81"/>
      <c r="BP1697" s="81"/>
      <c r="BQ1697" s="81"/>
      <c r="BR1697" s="81"/>
      <c r="BS1697" s="81"/>
      <c r="BT1697" s="81"/>
      <c r="BU1697" s="81"/>
      <c r="BV1697" s="81"/>
      <c r="BW1697" s="81"/>
      <c r="BX1697" s="81"/>
      <c r="BY1697" s="81"/>
      <c r="BZ1697" s="81"/>
      <c r="CA1697" s="81"/>
      <c r="CB1697" s="81"/>
      <c r="CC1697" s="81"/>
      <c r="CD1697" s="81"/>
      <c r="CE1697" s="81"/>
      <c r="CF1697" s="81"/>
      <c r="CG1697" s="81"/>
      <c r="CH1697" s="81"/>
      <c r="CI1697" s="81"/>
      <c r="CJ1697" s="81"/>
      <c r="CK1697" s="81"/>
      <c r="CL1697" s="81"/>
      <c r="CM1697" s="81"/>
      <c r="CN1697" s="81"/>
      <c r="CO1697" s="81"/>
      <c r="CP1697" s="81"/>
      <c r="CQ1697" s="81"/>
      <c r="CR1697" s="81"/>
      <c r="CS1697" s="81"/>
      <c r="CT1697" s="81"/>
      <c r="CU1697" s="81"/>
      <c r="CV1697" s="81"/>
      <c r="CW1697" s="81"/>
      <c r="CX1697" s="81"/>
      <c r="CY1697" s="81"/>
      <c r="CZ1697" s="81"/>
      <c r="DA1697" s="81"/>
      <c r="DB1697" s="81"/>
      <c r="DC1697" s="81"/>
      <c r="DD1697" s="81"/>
      <c r="DE1697" s="81"/>
      <c r="DF1697" s="81"/>
    </row>
    <row r="1698" spans="42:110" s="144" customFormat="1" x14ac:dyDescent="0.25">
      <c r="AP1698" s="81"/>
      <c r="AQ1698" s="81"/>
      <c r="AR1698" s="81"/>
      <c r="AS1698" s="81"/>
      <c r="AT1698" s="81"/>
      <c r="AU1698" s="81"/>
      <c r="AV1698" s="81"/>
      <c r="AW1698" s="81"/>
      <c r="AX1698" s="81"/>
      <c r="AY1698" s="81"/>
      <c r="AZ1698" s="81"/>
      <c r="BA1698" s="81"/>
      <c r="BB1698" s="81"/>
      <c r="BC1698" s="81"/>
      <c r="BD1698" s="81"/>
      <c r="BE1698" s="81"/>
      <c r="BF1698" s="81"/>
      <c r="BG1698" s="81"/>
      <c r="BH1698" s="81"/>
      <c r="BI1698" s="81"/>
      <c r="BJ1698" s="81"/>
      <c r="BK1698" s="81"/>
      <c r="BL1698" s="81"/>
      <c r="BM1698" s="81"/>
      <c r="BN1698" s="81"/>
      <c r="BO1698" s="81"/>
      <c r="BP1698" s="81"/>
      <c r="BQ1698" s="81"/>
      <c r="BR1698" s="81"/>
      <c r="BS1698" s="81"/>
      <c r="BT1698" s="81"/>
      <c r="BU1698" s="81"/>
      <c r="BV1698" s="81"/>
      <c r="BW1698" s="81"/>
      <c r="BX1698" s="81"/>
      <c r="BY1698" s="81"/>
      <c r="BZ1698" s="81"/>
      <c r="CA1698" s="81"/>
      <c r="CB1698" s="81"/>
      <c r="CC1698" s="81"/>
      <c r="CD1698" s="81"/>
      <c r="CE1698" s="81"/>
      <c r="CF1698" s="81"/>
      <c r="CG1698" s="81"/>
      <c r="CH1698" s="81"/>
      <c r="CI1698" s="81"/>
      <c r="CJ1698" s="81"/>
      <c r="CK1698" s="81"/>
      <c r="CL1698" s="81"/>
      <c r="CM1698" s="81"/>
      <c r="CN1698" s="81"/>
      <c r="CO1698" s="81"/>
      <c r="CP1698" s="81"/>
      <c r="CQ1698" s="81"/>
      <c r="CR1698" s="81"/>
      <c r="CS1698" s="81"/>
      <c r="CT1698" s="81"/>
      <c r="CU1698" s="81"/>
      <c r="CV1698" s="81"/>
      <c r="CW1698" s="81"/>
      <c r="CX1698" s="81"/>
      <c r="CY1698" s="81"/>
      <c r="CZ1698" s="81"/>
      <c r="DA1698" s="81"/>
      <c r="DB1698" s="81"/>
      <c r="DC1698" s="81"/>
      <c r="DD1698" s="81"/>
      <c r="DE1698" s="81"/>
      <c r="DF1698" s="81"/>
    </row>
    <row r="1699" spans="42:110" s="144" customFormat="1" x14ac:dyDescent="0.25">
      <c r="AP1699" s="81"/>
      <c r="AQ1699" s="81"/>
      <c r="AR1699" s="81"/>
      <c r="AS1699" s="81"/>
      <c r="AT1699" s="81"/>
      <c r="AU1699" s="81"/>
      <c r="AV1699" s="81"/>
      <c r="AW1699" s="81"/>
      <c r="AX1699" s="81"/>
      <c r="AY1699" s="81"/>
      <c r="AZ1699" s="81"/>
      <c r="BA1699" s="81"/>
      <c r="BB1699" s="81"/>
      <c r="BC1699" s="81"/>
      <c r="BD1699" s="81"/>
      <c r="BE1699" s="81"/>
      <c r="BF1699" s="81"/>
      <c r="BG1699" s="81"/>
      <c r="BH1699" s="81"/>
      <c r="BI1699" s="81"/>
      <c r="BJ1699" s="81"/>
      <c r="BK1699" s="81"/>
      <c r="BL1699" s="81"/>
      <c r="BM1699" s="81"/>
      <c r="BN1699" s="81"/>
      <c r="BO1699" s="81"/>
      <c r="BP1699" s="81"/>
      <c r="BQ1699" s="81"/>
      <c r="BR1699" s="81"/>
      <c r="BS1699" s="81"/>
      <c r="BT1699" s="81"/>
      <c r="BU1699" s="81"/>
      <c r="BV1699" s="81"/>
      <c r="BW1699" s="81"/>
      <c r="BX1699" s="81"/>
      <c r="BY1699" s="81"/>
      <c r="BZ1699" s="81"/>
      <c r="CA1699" s="81"/>
      <c r="CB1699" s="81"/>
      <c r="CC1699" s="81"/>
      <c r="CD1699" s="81"/>
      <c r="CE1699" s="81"/>
      <c r="CF1699" s="81"/>
      <c r="CG1699" s="81"/>
      <c r="CH1699" s="81"/>
      <c r="CI1699" s="81"/>
      <c r="CJ1699" s="81"/>
      <c r="CK1699" s="81"/>
      <c r="CL1699" s="81"/>
      <c r="CM1699" s="81"/>
      <c r="CN1699" s="81"/>
      <c r="CO1699" s="81"/>
      <c r="CP1699" s="81"/>
      <c r="CQ1699" s="81"/>
      <c r="CR1699" s="81"/>
      <c r="CS1699" s="81"/>
      <c r="CT1699" s="81"/>
      <c r="CU1699" s="81"/>
      <c r="CV1699" s="81"/>
      <c r="CW1699" s="81"/>
      <c r="CX1699" s="81"/>
      <c r="CY1699" s="81"/>
      <c r="CZ1699" s="81"/>
      <c r="DA1699" s="81"/>
      <c r="DB1699" s="81"/>
      <c r="DC1699" s="81"/>
      <c r="DD1699" s="81"/>
      <c r="DE1699" s="81"/>
      <c r="DF1699" s="81"/>
    </row>
    <row r="1700" spans="42:110" s="144" customFormat="1" x14ac:dyDescent="0.25">
      <c r="AP1700" s="81"/>
      <c r="AQ1700" s="81"/>
      <c r="AR1700" s="81"/>
      <c r="AS1700" s="81"/>
      <c r="AT1700" s="81"/>
      <c r="AU1700" s="81"/>
      <c r="AV1700" s="81"/>
      <c r="AW1700" s="81"/>
      <c r="AX1700" s="81"/>
      <c r="AY1700" s="81"/>
      <c r="AZ1700" s="81"/>
      <c r="BA1700" s="81"/>
      <c r="BB1700" s="81"/>
      <c r="BC1700" s="81"/>
      <c r="BD1700" s="81"/>
      <c r="BE1700" s="81"/>
      <c r="BF1700" s="81"/>
      <c r="BG1700" s="81"/>
      <c r="BH1700" s="81"/>
      <c r="BI1700" s="81"/>
      <c r="BJ1700" s="81"/>
      <c r="BK1700" s="81"/>
      <c r="BL1700" s="81"/>
      <c r="BM1700" s="81"/>
      <c r="BN1700" s="81"/>
      <c r="BO1700" s="81"/>
      <c r="BP1700" s="81"/>
      <c r="BQ1700" s="81"/>
      <c r="BR1700" s="81"/>
      <c r="BS1700" s="81"/>
      <c r="BT1700" s="81"/>
      <c r="BU1700" s="81"/>
      <c r="BV1700" s="81"/>
      <c r="BW1700" s="81"/>
      <c r="BX1700" s="81"/>
      <c r="BY1700" s="81"/>
      <c r="BZ1700" s="81"/>
      <c r="CA1700" s="81"/>
      <c r="CB1700" s="81"/>
      <c r="CC1700" s="81"/>
      <c r="CD1700" s="81"/>
      <c r="CE1700" s="81"/>
      <c r="CF1700" s="81"/>
      <c r="CG1700" s="81"/>
      <c r="CH1700" s="81"/>
      <c r="CI1700" s="81"/>
      <c r="CJ1700" s="81"/>
      <c r="CK1700" s="81"/>
      <c r="CL1700" s="81"/>
      <c r="CM1700" s="81"/>
      <c r="CN1700" s="81"/>
      <c r="CO1700" s="81"/>
      <c r="CP1700" s="81"/>
      <c r="CQ1700" s="81"/>
      <c r="CR1700" s="81"/>
      <c r="CS1700" s="81"/>
      <c r="CT1700" s="81"/>
      <c r="CU1700" s="81"/>
      <c r="CV1700" s="81"/>
      <c r="CW1700" s="81"/>
      <c r="CX1700" s="81"/>
      <c r="CY1700" s="81"/>
      <c r="CZ1700" s="81"/>
      <c r="DA1700" s="81"/>
      <c r="DB1700" s="81"/>
      <c r="DC1700" s="81"/>
      <c r="DD1700" s="81"/>
      <c r="DE1700" s="81"/>
      <c r="DF1700" s="81"/>
    </row>
    <row r="1701" spans="42:110" s="144" customFormat="1" x14ac:dyDescent="0.25">
      <c r="AP1701" s="81"/>
      <c r="AQ1701" s="81"/>
      <c r="AR1701" s="81"/>
      <c r="AS1701" s="81"/>
      <c r="AT1701" s="81"/>
      <c r="AU1701" s="81"/>
      <c r="AV1701" s="81"/>
      <c r="AW1701" s="81"/>
      <c r="AX1701" s="81"/>
      <c r="AY1701" s="81"/>
      <c r="AZ1701" s="81"/>
      <c r="BA1701" s="81"/>
      <c r="BB1701" s="81"/>
      <c r="BC1701" s="81"/>
      <c r="BD1701" s="81"/>
      <c r="BE1701" s="81"/>
      <c r="BF1701" s="81"/>
      <c r="BG1701" s="81"/>
      <c r="BH1701" s="81"/>
      <c r="BI1701" s="81"/>
      <c r="BJ1701" s="81"/>
      <c r="BK1701" s="81"/>
      <c r="BL1701" s="81"/>
      <c r="BM1701" s="81"/>
      <c r="BN1701" s="81"/>
      <c r="BO1701" s="81"/>
      <c r="BP1701" s="81"/>
      <c r="BQ1701" s="81"/>
      <c r="BR1701" s="81"/>
      <c r="BS1701" s="81"/>
      <c r="BT1701" s="81"/>
      <c r="BU1701" s="81"/>
      <c r="BV1701" s="81"/>
      <c r="BW1701" s="81"/>
      <c r="BX1701" s="81"/>
      <c r="BY1701" s="81"/>
      <c r="BZ1701" s="81"/>
      <c r="CA1701" s="81"/>
      <c r="CB1701" s="81"/>
      <c r="CC1701" s="81"/>
      <c r="CD1701" s="81"/>
      <c r="CE1701" s="81"/>
      <c r="CF1701" s="81"/>
      <c r="CG1701" s="81"/>
      <c r="CH1701" s="81"/>
      <c r="CI1701" s="81"/>
      <c r="CJ1701" s="81"/>
      <c r="CK1701" s="81"/>
      <c r="CL1701" s="81"/>
      <c r="CM1701" s="81"/>
      <c r="CN1701" s="81"/>
      <c r="CO1701" s="81"/>
      <c r="CP1701" s="81"/>
      <c r="CQ1701" s="81"/>
      <c r="CR1701" s="81"/>
      <c r="CS1701" s="81"/>
      <c r="CT1701" s="81"/>
      <c r="CU1701" s="81"/>
      <c r="CV1701" s="81"/>
      <c r="CW1701" s="81"/>
      <c r="CX1701" s="81"/>
      <c r="CY1701" s="81"/>
      <c r="CZ1701" s="81"/>
      <c r="DA1701" s="81"/>
      <c r="DB1701" s="81"/>
      <c r="DC1701" s="81"/>
      <c r="DD1701" s="81"/>
      <c r="DE1701" s="81"/>
      <c r="DF1701" s="81"/>
    </row>
    <row r="1702" spans="42:110" s="144" customFormat="1" x14ac:dyDescent="0.25">
      <c r="AP1702" s="81"/>
      <c r="AQ1702" s="81"/>
      <c r="AR1702" s="81"/>
      <c r="AS1702" s="81"/>
      <c r="AT1702" s="81"/>
      <c r="AU1702" s="81"/>
      <c r="AV1702" s="81"/>
      <c r="AW1702" s="81"/>
      <c r="AX1702" s="81"/>
      <c r="AY1702" s="81"/>
      <c r="AZ1702" s="81"/>
      <c r="BA1702" s="81"/>
      <c r="BB1702" s="81"/>
      <c r="BC1702" s="81"/>
      <c r="BD1702" s="81"/>
      <c r="BE1702" s="81"/>
      <c r="BF1702" s="81"/>
      <c r="BG1702" s="81"/>
      <c r="BH1702" s="81"/>
      <c r="BI1702" s="81"/>
      <c r="BJ1702" s="81"/>
      <c r="BK1702" s="81"/>
      <c r="BL1702" s="81"/>
      <c r="BM1702" s="81"/>
      <c r="BN1702" s="81"/>
      <c r="BO1702" s="81"/>
      <c r="BP1702" s="81"/>
      <c r="BQ1702" s="81"/>
      <c r="BR1702" s="81"/>
      <c r="BS1702" s="81"/>
      <c r="BT1702" s="81"/>
      <c r="BU1702" s="81"/>
      <c r="BV1702" s="81"/>
      <c r="BW1702" s="81"/>
      <c r="BX1702" s="81"/>
      <c r="BY1702" s="81"/>
      <c r="BZ1702" s="81"/>
      <c r="CA1702" s="81"/>
      <c r="CB1702" s="81"/>
      <c r="CC1702" s="81"/>
      <c r="CD1702" s="81"/>
      <c r="CE1702" s="81"/>
      <c r="CF1702" s="81"/>
      <c r="CG1702" s="81"/>
      <c r="CH1702" s="81"/>
      <c r="CI1702" s="81"/>
      <c r="CJ1702" s="81"/>
      <c r="CK1702" s="81"/>
      <c r="CL1702" s="81"/>
      <c r="CM1702" s="81"/>
      <c r="CN1702" s="81"/>
      <c r="CO1702" s="81"/>
      <c r="CP1702" s="81"/>
      <c r="CQ1702" s="81"/>
      <c r="CR1702" s="81"/>
      <c r="CS1702" s="81"/>
      <c r="CT1702" s="81"/>
      <c r="CU1702" s="81"/>
      <c r="CV1702" s="81"/>
      <c r="CW1702" s="81"/>
      <c r="CX1702" s="81"/>
      <c r="CY1702" s="81"/>
      <c r="CZ1702" s="81"/>
      <c r="DA1702" s="81"/>
      <c r="DB1702" s="81"/>
      <c r="DC1702" s="81"/>
      <c r="DD1702" s="81"/>
      <c r="DE1702" s="81"/>
      <c r="DF1702" s="81"/>
    </row>
    <row r="1703" spans="42:110" s="144" customFormat="1" x14ac:dyDescent="0.25">
      <c r="AP1703" s="81"/>
      <c r="AQ1703" s="81"/>
      <c r="AR1703" s="81"/>
      <c r="AS1703" s="81"/>
      <c r="AT1703" s="81"/>
      <c r="AU1703" s="81"/>
      <c r="AV1703" s="81"/>
      <c r="AW1703" s="81"/>
      <c r="AX1703" s="81"/>
      <c r="AY1703" s="81"/>
      <c r="AZ1703" s="81"/>
      <c r="BA1703" s="81"/>
      <c r="BB1703" s="81"/>
      <c r="BC1703" s="81"/>
      <c r="BD1703" s="81"/>
      <c r="BE1703" s="81"/>
      <c r="BF1703" s="81"/>
      <c r="BG1703" s="81"/>
      <c r="BH1703" s="81"/>
      <c r="BI1703" s="81"/>
      <c r="BJ1703" s="81"/>
      <c r="BK1703" s="81"/>
      <c r="BL1703" s="81"/>
      <c r="BM1703" s="81"/>
      <c r="BN1703" s="81"/>
      <c r="BO1703" s="81"/>
      <c r="BP1703" s="81"/>
      <c r="BQ1703" s="81"/>
      <c r="BR1703" s="81"/>
      <c r="BS1703" s="81"/>
      <c r="BT1703" s="81"/>
      <c r="BU1703" s="81"/>
      <c r="BV1703" s="81"/>
      <c r="BW1703" s="81"/>
      <c r="BX1703" s="81"/>
      <c r="BY1703" s="81"/>
      <c r="BZ1703" s="81"/>
      <c r="CA1703" s="81"/>
      <c r="CB1703" s="81"/>
      <c r="CC1703" s="81"/>
      <c r="CD1703" s="81"/>
      <c r="CE1703" s="81"/>
      <c r="CF1703" s="81"/>
      <c r="CG1703" s="81"/>
      <c r="CH1703" s="81"/>
      <c r="CI1703" s="81"/>
      <c r="CJ1703" s="81"/>
      <c r="CK1703" s="81"/>
      <c r="CL1703" s="81"/>
      <c r="CM1703" s="81"/>
      <c r="CN1703" s="81"/>
      <c r="CO1703" s="81"/>
      <c r="CP1703" s="81"/>
      <c r="CQ1703" s="81"/>
      <c r="CR1703" s="81"/>
      <c r="CS1703" s="81"/>
      <c r="CT1703" s="81"/>
      <c r="CU1703" s="81"/>
      <c r="CV1703" s="81"/>
      <c r="CW1703" s="81"/>
      <c r="CX1703" s="81"/>
      <c r="CY1703" s="81"/>
      <c r="CZ1703" s="81"/>
      <c r="DA1703" s="81"/>
      <c r="DB1703" s="81"/>
      <c r="DC1703" s="81"/>
      <c r="DD1703" s="81"/>
      <c r="DE1703" s="81"/>
      <c r="DF1703" s="81"/>
    </row>
    <row r="1704" spans="42:110" s="144" customFormat="1" x14ac:dyDescent="0.25">
      <c r="AP1704" s="81"/>
      <c r="AQ1704" s="81"/>
      <c r="AR1704" s="81"/>
      <c r="AS1704" s="81"/>
      <c r="AT1704" s="81"/>
      <c r="AU1704" s="81"/>
      <c r="AV1704" s="81"/>
      <c r="AW1704" s="81"/>
      <c r="AX1704" s="81"/>
      <c r="AY1704" s="81"/>
      <c r="AZ1704" s="81"/>
      <c r="BA1704" s="81"/>
      <c r="BB1704" s="81"/>
      <c r="BC1704" s="81"/>
      <c r="BD1704" s="81"/>
      <c r="BE1704" s="81"/>
      <c r="BF1704" s="81"/>
      <c r="BG1704" s="81"/>
      <c r="BH1704" s="81"/>
      <c r="BI1704" s="81"/>
      <c r="BJ1704" s="81"/>
      <c r="BK1704" s="81"/>
      <c r="BL1704" s="81"/>
      <c r="BM1704" s="81"/>
      <c r="BN1704" s="81"/>
      <c r="BO1704" s="81"/>
      <c r="BP1704" s="81"/>
      <c r="BQ1704" s="81"/>
      <c r="BR1704" s="81"/>
      <c r="BS1704" s="81"/>
      <c r="BT1704" s="81"/>
      <c r="BU1704" s="81"/>
      <c r="BV1704" s="81"/>
      <c r="BW1704" s="81"/>
      <c r="BX1704" s="81"/>
      <c r="BY1704" s="81"/>
      <c r="BZ1704" s="81"/>
      <c r="CA1704" s="81"/>
      <c r="CB1704" s="81"/>
      <c r="CC1704" s="81"/>
      <c r="CD1704" s="81"/>
      <c r="CE1704" s="81"/>
      <c r="CF1704" s="81"/>
      <c r="CG1704" s="81"/>
      <c r="CH1704" s="81"/>
      <c r="CI1704" s="81"/>
      <c r="CJ1704" s="81"/>
      <c r="CK1704" s="81"/>
      <c r="CL1704" s="81"/>
      <c r="CM1704" s="81"/>
      <c r="CN1704" s="81"/>
      <c r="CO1704" s="81"/>
      <c r="CP1704" s="81"/>
      <c r="CQ1704" s="81"/>
      <c r="CR1704" s="81"/>
      <c r="CS1704" s="81"/>
      <c r="CT1704" s="81"/>
      <c r="CU1704" s="81"/>
      <c r="CV1704" s="81"/>
      <c r="CW1704" s="81"/>
      <c r="CX1704" s="81"/>
      <c r="CY1704" s="81"/>
      <c r="CZ1704" s="81"/>
      <c r="DA1704" s="81"/>
      <c r="DB1704" s="81"/>
      <c r="DC1704" s="81"/>
      <c r="DD1704" s="81"/>
      <c r="DE1704" s="81"/>
      <c r="DF1704" s="81"/>
    </row>
    <row r="1705" spans="42:110" s="144" customFormat="1" x14ac:dyDescent="0.25">
      <c r="AP1705" s="81"/>
      <c r="AQ1705" s="81"/>
      <c r="AR1705" s="81"/>
      <c r="AS1705" s="81"/>
      <c r="AT1705" s="81"/>
      <c r="AU1705" s="81"/>
      <c r="AV1705" s="81"/>
      <c r="AW1705" s="81"/>
      <c r="AX1705" s="81"/>
      <c r="AY1705" s="81"/>
      <c r="AZ1705" s="81"/>
      <c r="BA1705" s="81"/>
      <c r="BB1705" s="81"/>
      <c r="BC1705" s="81"/>
      <c r="BD1705" s="81"/>
      <c r="BE1705" s="81"/>
      <c r="BF1705" s="81"/>
      <c r="BG1705" s="81"/>
      <c r="BH1705" s="81"/>
      <c r="BI1705" s="81"/>
      <c r="BJ1705" s="81"/>
      <c r="BK1705" s="81"/>
      <c r="BL1705" s="81"/>
      <c r="BM1705" s="81"/>
      <c r="BN1705" s="81"/>
      <c r="BO1705" s="81"/>
      <c r="BP1705" s="81"/>
      <c r="BQ1705" s="81"/>
      <c r="BR1705" s="81"/>
      <c r="BS1705" s="81"/>
      <c r="BT1705" s="81"/>
      <c r="BU1705" s="81"/>
      <c r="BV1705" s="81"/>
      <c r="BW1705" s="81"/>
      <c r="BX1705" s="81"/>
      <c r="BY1705" s="81"/>
      <c r="BZ1705" s="81"/>
      <c r="CA1705" s="81"/>
      <c r="CB1705" s="81"/>
      <c r="CC1705" s="81"/>
      <c r="CD1705" s="81"/>
      <c r="CE1705" s="81"/>
      <c r="CF1705" s="81"/>
      <c r="CG1705" s="81"/>
      <c r="CH1705" s="81"/>
      <c r="CI1705" s="81"/>
      <c r="CJ1705" s="81"/>
      <c r="CK1705" s="81"/>
      <c r="CL1705" s="81"/>
      <c r="CM1705" s="81"/>
      <c r="CN1705" s="81"/>
      <c r="CO1705" s="81"/>
      <c r="CP1705" s="81"/>
      <c r="CQ1705" s="81"/>
      <c r="CR1705" s="81"/>
      <c r="CS1705" s="81"/>
      <c r="CT1705" s="81"/>
      <c r="CU1705" s="81"/>
      <c r="CV1705" s="81"/>
      <c r="CW1705" s="81"/>
      <c r="CX1705" s="81"/>
      <c r="CY1705" s="81"/>
      <c r="CZ1705" s="81"/>
      <c r="DA1705" s="81"/>
      <c r="DB1705" s="81"/>
      <c r="DC1705" s="81"/>
      <c r="DD1705" s="81"/>
      <c r="DE1705" s="81"/>
      <c r="DF1705" s="81"/>
    </row>
    <row r="1706" spans="42:110" s="144" customFormat="1" x14ac:dyDescent="0.25">
      <c r="AP1706" s="81"/>
      <c r="AQ1706" s="81"/>
      <c r="AR1706" s="81"/>
      <c r="AS1706" s="81"/>
      <c r="AT1706" s="81"/>
      <c r="AU1706" s="81"/>
      <c r="AV1706" s="81"/>
      <c r="AW1706" s="81"/>
      <c r="AX1706" s="81"/>
      <c r="AY1706" s="81"/>
      <c r="AZ1706" s="81"/>
      <c r="BA1706" s="81"/>
      <c r="BB1706" s="81"/>
      <c r="BC1706" s="81"/>
      <c r="BD1706" s="81"/>
      <c r="BE1706" s="81"/>
      <c r="BF1706" s="81"/>
      <c r="BG1706" s="81"/>
      <c r="BH1706" s="81"/>
      <c r="BI1706" s="81"/>
      <c r="BJ1706" s="81"/>
      <c r="BK1706" s="81"/>
      <c r="BL1706" s="81"/>
      <c r="BM1706" s="81"/>
      <c r="BN1706" s="81"/>
      <c r="BO1706" s="81"/>
      <c r="BP1706" s="81"/>
      <c r="BQ1706" s="81"/>
      <c r="BR1706" s="81"/>
      <c r="BS1706" s="81"/>
      <c r="BT1706" s="81"/>
      <c r="BU1706" s="81"/>
      <c r="BV1706" s="81"/>
      <c r="BW1706" s="81"/>
      <c r="BX1706" s="81"/>
      <c r="BY1706" s="81"/>
      <c r="BZ1706" s="81"/>
      <c r="CA1706" s="81"/>
      <c r="CB1706" s="81"/>
      <c r="CC1706" s="81"/>
      <c r="CD1706" s="81"/>
      <c r="CE1706" s="81"/>
      <c r="CF1706" s="81"/>
      <c r="CG1706" s="81"/>
      <c r="CH1706" s="81"/>
      <c r="CI1706" s="81"/>
      <c r="CJ1706" s="81"/>
      <c r="CK1706" s="81"/>
      <c r="CL1706" s="81"/>
      <c r="CM1706" s="81"/>
      <c r="CN1706" s="81"/>
      <c r="CO1706" s="81"/>
      <c r="CP1706" s="81"/>
      <c r="CQ1706" s="81"/>
      <c r="CR1706" s="81"/>
      <c r="CS1706" s="81"/>
      <c r="CT1706" s="81"/>
      <c r="CU1706" s="81"/>
      <c r="CV1706" s="81"/>
      <c r="CW1706" s="81"/>
      <c r="CX1706" s="81"/>
      <c r="CY1706" s="81"/>
      <c r="CZ1706" s="81"/>
      <c r="DA1706" s="81"/>
      <c r="DB1706" s="81"/>
      <c r="DC1706" s="81"/>
      <c r="DD1706" s="81"/>
      <c r="DE1706" s="81"/>
      <c r="DF1706" s="81"/>
    </row>
    <row r="1707" spans="42:110" s="144" customFormat="1" x14ac:dyDescent="0.25">
      <c r="AP1707" s="81"/>
      <c r="AQ1707" s="81"/>
      <c r="AR1707" s="81"/>
      <c r="AS1707" s="81"/>
      <c r="AT1707" s="81"/>
      <c r="AU1707" s="81"/>
      <c r="AV1707" s="81"/>
      <c r="AW1707" s="81"/>
      <c r="AX1707" s="81"/>
      <c r="AY1707" s="81"/>
      <c r="AZ1707" s="81"/>
      <c r="BA1707" s="81"/>
      <c r="BB1707" s="81"/>
      <c r="BC1707" s="81"/>
      <c r="BD1707" s="81"/>
      <c r="BE1707" s="81"/>
      <c r="BF1707" s="81"/>
      <c r="BG1707" s="81"/>
      <c r="BH1707" s="81"/>
      <c r="BI1707" s="81"/>
      <c r="BJ1707" s="81"/>
      <c r="BK1707" s="81"/>
      <c r="BL1707" s="81"/>
      <c r="BM1707" s="81"/>
      <c r="BN1707" s="81"/>
      <c r="BO1707" s="81"/>
      <c r="BP1707" s="81"/>
      <c r="BQ1707" s="81"/>
      <c r="BR1707" s="81"/>
      <c r="BS1707" s="81"/>
      <c r="BT1707" s="81"/>
      <c r="BU1707" s="81"/>
      <c r="BV1707" s="81"/>
      <c r="BW1707" s="81"/>
      <c r="BX1707" s="81"/>
      <c r="BY1707" s="81"/>
      <c r="BZ1707" s="81"/>
      <c r="CA1707" s="81"/>
      <c r="CB1707" s="81"/>
      <c r="CC1707" s="81"/>
      <c r="CD1707" s="81"/>
      <c r="CE1707" s="81"/>
      <c r="CF1707" s="81"/>
      <c r="CG1707" s="81"/>
      <c r="CH1707" s="81"/>
      <c r="CI1707" s="81"/>
      <c r="CJ1707" s="81"/>
      <c r="CK1707" s="81"/>
      <c r="CL1707" s="81"/>
      <c r="CM1707" s="81"/>
      <c r="CN1707" s="81"/>
      <c r="CO1707" s="81"/>
      <c r="CP1707" s="81"/>
      <c r="CQ1707" s="81"/>
      <c r="CR1707" s="81"/>
      <c r="CS1707" s="81"/>
      <c r="CT1707" s="81"/>
      <c r="CU1707" s="81"/>
      <c r="CV1707" s="81"/>
      <c r="CW1707" s="81"/>
      <c r="CX1707" s="81"/>
      <c r="CY1707" s="81"/>
      <c r="CZ1707" s="81"/>
      <c r="DA1707" s="81"/>
      <c r="DB1707" s="81"/>
      <c r="DC1707" s="81"/>
      <c r="DD1707" s="81"/>
      <c r="DE1707" s="81"/>
      <c r="DF1707" s="81"/>
    </row>
    <row r="1708" spans="42:110" s="144" customFormat="1" x14ac:dyDescent="0.25">
      <c r="AP1708" s="81"/>
      <c r="AQ1708" s="81"/>
      <c r="AR1708" s="81"/>
      <c r="AS1708" s="81"/>
      <c r="AT1708" s="81"/>
      <c r="AU1708" s="81"/>
      <c r="AV1708" s="81"/>
      <c r="AW1708" s="81"/>
      <c r="AX1708" s="81"/>
      <c r="AY1708" s="81"/>
      <c r="AZ1708" s="81"/>
      <c r="BA1708" s="81"/>
      <c r="BB1708" s="81"/>
      <c r="BC1708" s="81"/>
      <c r="BD1708" s="81"/>
      <c r="BE1708" s="81"/>
      <c r="BF1708" s="81"/>
      <c r="BG1708" s="81"/>
      <c r="BH1708" s="81"/>
      <c r="BI1708" s="81"/>
      <c r="BJ1708" s="81"/>
      <c r="BK1708" s="81"/>
      <c r="BL1708" s="81"/>
      <c r="BM1708" s="81"/>
      <c r="BN1708" s="81"/>
      <c r="BO1708" s="81"/>
      <c r="BP1708" s="81"/>
      <c r="BQ1708" s="81"/>
      <c r="BR1708" s="81"/>
      <c r="BS1708" s="81"/>
      <c r="BT1708" s="81"/>
      <c r="BU1708" s="81"/>
      <c r="BV1708" s="81"/>
      <c r="BW1708" s="81"/>
      <c r="BX1708" s="81"/>
      <c r="BY1708" s="81"/>
      <c r="BZ1708" s="81"/>
      <c r="CA1708" s="81"/>
      <c r="CB1708" s="81"/>
      <c r="CC1708" s="81"/>
      <c r="CD1708" s="81"/>
      <c r="CE1708" s="81"/>
      <c r="CF1708" s="81"/>
      <c r="CG1708" s="81"/>
      <c r="CH1708" s="81"/>
      <c r="CI1708" s="81"/>
      <c r="CJ1708" s="81"/>
      <c r="CK1708" s="81"/>
      <c r="CL1708" s="81"/>
      <c r="CM1708" s="81"/>
      <c r="CN1708" s="81"/>
      <c r="CO1708" s="81"/>
      <c r="CP1708" s="81"/>
      <c r="CQ1708" s="81"/>
      <c r="CR1708" s="81"/>
      <c r="CS1708" s="81"/>
      <c r="CT1708" s="81"/>
      <c r="CU1708" s="81"/>
      <c r="CV1708" s="81"/>
      <c r="CW1708" s="81"/>
      <c r="CX1708" s="81"/>
      <c r="CY1708" s="81"/>
      <c r="CZ1708" s="81"/>
      <c r="DA1708" s="81"/>
      <c r="DB1708" s="81"/>
      <c r="DC1708" s="81"/>
      <c r="DD1708" s="81"/>
      <c r="DE1708" s="81"/>
      <c r="DF1708" s="81"/>
    </row>
    <row r="1709" spans="42:110" s="144" customFormat="1" x14ac:dyDescent="0.25">
      <c r="AP1709" s="81"/>
      <c r="AQ1709" s="81"/>
      <c r="AR1709" s="81"/>
      <c r="AS1709" s="81"/>
      <c r="AT1709" s="81"/>
      <c r="AU1709" s="81"/>
      <c r="AV1709" s="81"/>
      <c r="AW1709" s="81"/>
      <c r="AX1709" s="81"/>
      <c r="AY1709" s="81"/>
      <c r="AZ1709" s="81"/>
      <c r="BA1709" s="81"/>
      <c r="BB1709" s="81"/>
      <c r="BC1709" s="81"/>
      <c r="BD1709" s="81"/>
      <c r="BE1709" s="81"/>
      <c r="BF1709" s="81"/>
      <c r="BG1709" s="81"/>
      <c r="BH1709" s="81"/>
      <c r="BI1709" s="81"/>
      <c r="BJ1709" s="81"/>
      <c r="BK1709" s="81"/>
      <c r="BL1709" s="81"/>
      <c r="BM1709" s="81"/>
      <c r="BN1709" s="81"/>
      <c r="BO1709" s="81"/>
      <c r="BP1709" s="81"/>
      <c r="BQ1709" s="81"/>
      <c r="BR1709" s="81"/>
      <c r="BS1709" s="81"/>
      <c r="BT1709" s="81"/>
      <c r="BU1709" s="81"/>
      <c r="BV1709" s="81"/>
      <c r="BW1709" s="81"/>
      <c r="BX1709" s="81"/>
      <c r="BY1709" s="81"/>
      <c r="BZ1709" s="81"/>
      <c r="CA1709" s="81"/>
      <c r="CB1709" s="81"/>
      <c r="CC1709" s="81"/>
      <c r="CD1709" s="81"/>
      <c r="CE1709" s="81"/>
      <c r="CF1709" s="81"/>
      <c r="CG1709" s="81"/>
      <c r="CH1709" s="81"/>
      <c r="CI1709" s="81"/>
      <c r="CJ1709" s="81"/>
      <c r="CK1709" s="81"/>
      <c r="CL1709" s="81"/>
      <c r="CM1709" s="81"/>
      <c r="CN1709" s="81"/>
      <c r="CO1709" s="81"/>
      <c r="CP1709" s="81"/>
      <c r="CQ1709" s="81"/>
      <c r="CR1709" s="81"/>
      <c r="CS1709" s="81"/>
      <c r="CT1709" s="81"/>
      <c r="CU1709" s="81"/>
      <c r="CV1709" s="81"/>
      <c r="CW1709" s="81"/>
      <c r="CX1709" s="81"/>
      <c r="CY1709" s="81"/>
      <c r="CZ1709" s="81"/>
      <c r="DA1709" s="81"/>
      <c r="DB1709" s="81"/>
      <c r="DC1709" s="81"/>
      <c r="DD1709" s="81"/>
      <c r="DE1709" s="81"/>
      <c r="DF1709" s="81"/>
    </row>
    <row r="1710" spans="42:110" s="144" customFormat="1" x14ac:dyDescent="0.25">
      <c r="AP1710" s="81"/>
      <c r="AQ1710" s="81"/>
      <c r="AR1710" s="81"/>
      <c r="AS1710" s="81"/>
      <c r="AT1710" s="81"/>
      <c r="AU1710" s="81"/>
      <c r="AV1710" s="81"/>
      <c r="AW1710" s="81"/>
      <c r="AX1710" s="81"/>
      <c r="AY1710" s="81"/>
      <c r="AZ1710" s="81"/>
      <c r="BA1710" s="81"/>
      <c r="BB1710" s="81"/>
      <c r="BC1710" s="81"/>
      <c r="BD1710" s="81"/>
      <c r="BE1710" s="81"/>
      <c r="BF1710" s="81"/>
      <c r="BG1710" s="81"/>
      <c r="BH1710" s="81"/>
      <c r="BI1710" s="81"/>
      <c r="BJ1710" s="81"/>
      <c r="BK1710" s="81"/>
      <c r="BL1710" s="81"/>
      <c r="BM1710" s="81"/>
      <c r="BN1710" s="81"/>
      <c r="BO1710" s="81"/>
      <c r="BP1710" s="81"/>
      <c r="BQ1710" s="81"/>
      <c r="BR1710" s="81"/>
      <c r="BS1710" s="81"/>
      <c r="BT1710" s="81"/>
      <c r="BU1710" s="81"/>
      <c r="BV1710" s="81"/>
      <c r="BW1710" s="81"/>
      <c r="BX1710" s="81"/>
      <c r="BY1710" s="81"/>
      <c r="BZ1710" s="81"/>
      <c r="CA1710" s="81"/>
      <c r="CB1710" s="81"/>
      <c r="CC1710" s="81"/>
      <c r="CD1710" s="81"/>
      <c r="CE1710" s="81"/>
      <c r="CF1710" s="81"/>
      <c r="CG1710" s="81"/>
      <c r="CH1710" s="81"/>
      <c r="CI1710" s="81"/>
      <c r="CJ1710" s="81"/>
      <c r="CK1710" s="81"/>
      <c r="CL1710" s="81"/>
      <c r="CM1710" s="81"/>
      <c r="CN1710" s="81"/>
      <c r="CO1710" s="81"/>
      <c r="CP1710" s="81"/>
      <c r="CQ1710" s="81"/>
      <c r="CR1710" s="81"/>
      <c r="CS1710" s="81"/>
      <c r="CT1710" s="81"/>
      <c r="CU1710" s="81"/>
      <c r="CV1710" s="81"/>
      <c r="CW1710" s="81"/>
      <c r="CX1710" s="81"/>
      <c r="CY1710" s="81"/>
      <c r="CZ1710" s="81"/>
      <c r="DA1710" s="81"/>
      <c r="DB1710" s="81"/>
      <c r="DC1710" s="81"/>
      <c r="DD1710" s="81"/>
      <c r="DE1710" s="81"/>
      <c r="DF1710" s="81"/>
    </row>
    <row r="1711" spans="42:110" s="144" customFormat="1" x14ac:dyDescent="0.25">
      <c r="AP1711" s="81"/>
      <c r="AQ1711" s="81"/>
      <c r="AR1711" s="81"/>
      <c r="AS1711" s="81"/>
      <c r="AT1711" s="81"/>
      <c r="AU1711" s="81"/>
      <c r="AV1711" s="81"/>
      <c r="AW1711" s="81"/>
      <c r="AX1711" s="81"/>
      <c r="AY1711" s="81"/>
      <c r="AZ1711" s="81"/>
      <c r="BA1711" s="81"/>
      <c r="BB1711" s="81"/>
      <c r="BC1711" s="81"/>
      <c r="BD1711" s="81"/>
      <c r="BE1711" s="81"/>
      <c r="BF1711" s="81"/>
      <c r="BG1711" s="81"/>
      <c r="BH1711" s="81"/>
      <c r="BI1711" s="81"/>
      <c r="BJ1711" s="81"/>
      <c r="BK1711" s="81"/>
      <c r="BL1711" s="81"/>
      <c r="BM1711" s="81"/>
      <c r="BN1711" s="81"/>
      <c r="BO1711" s="81"/>
      <c r="BP1711" s="81"/>
      <c r="BQ1711" s="81"/>
      <c r="BR1711" s="81"/>
      <c r="BS1711" s="81"/>
      <c r="BT1711" s="81"/>
      <c r="BU1711" s="81"/>
      <c r="BV1711" s="81"/>
      <c r="BW1711" s="81"/>
      <c r="BX1711" s="81"/>
      <c r="BY1711" s="81"/>
      <c r="BZ1711" s="81"/>
      <c r="CA1711" s="81"/>
      <c r="CB1711" s="81"/>
      <c r="CC1711" s="81"/>
      <c r="CD1711" s="81"/>
      <c r="CE1711" s="81"/>
      <c r="CF1711" s="81"/>
      <c r="CG1711" s="81"/>
      <c r="CH1711" s="81"/>
      <c r="CI1711" s="81"/>
      <c r="CJ1711" s="81"/>
      <c r="CK1711" s="81"/>
      <c r="CL1711" s="81"/>
      <c r="CM1711" s="81"/>
      <c r="CN1711" s="81"/>
      <c r="CO1711" s="81"/>
      <c r="CP1711" s="81"/>
      <c r="CQ1711" s="81"/>
      <c r="CR1711" s="81"/>
      <c r="CS1711" s="81"/>
      <c r="CT1711" s="81"/>
      <c r="CU1711" s="81"/>
      <c r="CV1711" s="81"/>
      <c r="CW1711" s="81"/>
      <c r="CX1711" s="81"/>
      <c r="CY1711" s="81"/>
      <c r="CZ1711" s="81"/>
      <c r="DA1711" s="81"/>
      <c r="DB1711" s="81"/>
      <c r="DC1711" s="81"/>
      <c r="DD1711" s="81"/>
      <c r="DE1711" s="81"/>
      <c r="DF1711" s="81"/>
    </row>
    <row r="1712" spans="42:110" s="144" customFormat="1" x14ac:dyDescent="0.25">
      <c r="AP1712" s="81"/>
      <c r="AQ1712" s="81"/>
      <c r="AR1712" s="81"/>
      <c r="AS1712" s="81"/>
      <c r="AT1712" s="81"/>
      <c r="AU1712" s="81"/>
      <c r="AV1712" s="81"/>
      <c r="AW1712" s="81"/>
      <c r="AX1712" s="81"/>
      <c r="AY1712" s="81"/>
      <c r="AZ1712" s="81"/>
      <c r="BA1712" s="81"/>
      <c r="BB1712" s="81"/>
      <c r="BC1712" s="81"/>
      <c r="BD1712" s="81"/>
      <c r="BE1712" s="81"/>
      <c r="BF1712" s="81"/>
      <c r="BG1712" s="81"/>
      <c r="BH1712" s="81"/>
      <c r="BI1712" s="81"/>
      <c r="BJ1712" s="81"/>
      <c r="BK1712" s="81"/>
      <c r="BL1712" s="81"/>
      <c r="BM1712" s="81"/>
      <c r="BN1712" s="81"/>
      <c r="BO1712" s="81"/>
      <c r="BP1712" s="81"/>
      <c r="BQ1712" s="81"/>
      <c r="BR1712" s="81"/>
      <c r="BS1712" s="81"/>
      <c r="BT1712" s="81"/>
      <c r="BU1712" s="81"/>
      <c r="BV1712" s="81"/>
      <c r="BW1712" s="81"/>
      <c r="BX1712" s="81"/>
      <c r="BY1712" s="81"/>
      <c r="BZ1712" s="81"/>
      <c r="CA1712" s="81"/>
      <c r="CB1712" s="81"/>
      <c r="CC1712" s="81"/>
      <c r="CD1712" s="81"/>
      <c r="CE1712" s="81"/>
      <c r="CF1712" s="81"/>
      <c r="CG1712" s="81"/>
      <c r="CH1712" s="81"/>
      <c r="CI1712" s="81"/>
      <c r="CJ1712" s="81"/>
      <c r="CK1712" s="81"/>
      <c r="CL1712" s="81"/>
      <c r="CM1712" s="81"/>
      <c r="CN1712" s="81"/>
      <c r="CO1712" s="81"/>
      <c r="CP1712" s="81"/>
      <c r="CQ1712" s="81"/>
      <c r="CR1712" s="81"/>
      <c r="CS1712" s="81"/>
      <c r="CT1712" s="81"/>
      <c r="CU1712" s="81"/>
      <c r="CV1712" s="81"/>
      <c r="CW1712" s="81"/>
      <c r="CX1712" s="81"/>
      <c r="CY1712" s="81"/>
      <c r="CZ1712" s="81"/>
      <c r="DA1712" s="81"/>
      <c r="DB1712" s="81"/>
      <c r="DC1712" s="81"/>
      <c r="DD1712" s="81"/>
      <c r="DE1712" s="81"/>
      <c r="DF1712" s="81"/>
    </row>
    <row r="1713" spans="42:110" s="144" customFormat="1" x14ac:dyDescent="0.25">
      <c r="AP1713" s="81"/>
      <c r="AQ1713" s="81"/>
      <c r="AR1713" s="81"/>
      <c r="AS1713" s="81"/>
      <c r="AT1713" s="81"/>
      <c r="AU1713" s="81"/>
      <c r="AV1713" s="81"/>
      <c r="AW1713" s="81"/>
      <c r="AX1713" s="81"/>
      <c r="AY1713" s="81"/>
      <c r="AZ1713" s="81"/>
      <c r="BA1713" s="81"/>
      <c r="BB1713" s="81"/>
      <c r="BC1713" s="81"/>
      <c r="BD1713" s="81"/>
      <c r="BE1713" s="81"/>
      <c r="BF1713" s="81"/>
      <c r="BG1713" s="81"/>
      <c r="BH1713" s="81"/>
      <c r="BI1713" s="81"/>
      <c r="BJ1713" s="81"/>
      <c r="BK1713" s="81"/>
      <c r="BL1713" s="81"/>
      <c r="BM1713" s="81"/>
      <c r="BN1713" s="81"/>
      <c r="BO1713" s="81"/>
      <c r="BP1713" s="81"/>
      <c r="BQ1713" s="81"/>
      <c r="BR1713" s="81"/>
      <c r="BS1713" s="81"/>
      <c r="BT1713" s="81"/>
      <c r="BU1713" s="81"/>
      <c r="BV1713" s="81"/>
      <c r="BW1713" s="81"/>
      <c r="BX1713" s="81"/>
      <c r="BY1713" s="81"/>
      <c r="BZ1713" s="81"/>
      <c r="CA1713" s="81"/>
      <c r="CB1713" s="81"/>
      <c r="CC1713" s="81"/>
      <c r="CD1713" s="81"/>
      <c r="CE1713" s="81"/>
      <c r="CF1713" s="81"/>
      <c r="CG1713" s="81"/>
      <c r="CH1713" s="81"/>
      <c r="CI1713" s="81"/>
      <c r="CJ1713" s="81"/>
      <c r="CK1713" s="81"/>
      <c r="CL1713" s="81"/>
      <c r="CM1713" s="81"/>
      <c r="CN1713" s="81"/>
      <c r="CO1713" s="81"/>
      <c r="CP1713" s="81"/>
      <c r="CQ1713" s="81"/>
      <c r="CR1713" s="81"/>
      <c r="CS1713" s="81"/>
      <c r="CT1713" s="81"/>
      <c r="CU1713" s="81"/>
      <c r="CV1713" s="81"/>
      <c r="CW1713" s="81"/>
      <c r="CX1713" s="81"/>
      <c r="CY1713" s="81"/>
      <c r="CZ1713" s="81"/>
      <c r="DA1713" s="81"/>
      <c r="DB1713" s="81"/>
      <c r="DC1713" s="81"/>
      <c r="DD1713" s="81"/>
      <c r="DE1713" s="81"/>
      <c r="DF1713" s="81"/>
    </row>
    <row r="1714" spans="42:110" s="144" customFormat="1" x14ac:dyDescent="0.25">
      <c r="AP1714" s="81"/>
      <c r="AQ1714" s="81"/>
      <c r="AR1714" s="81"/>
      <c r="AS1714" s="81"/>
      <c r="AT1714" s="81"/>
      <c r="AU1714" s="81"/>
      <c r="AV1714" s="81"/>
      <c r="AW1714" s="81"/>
      <c r="AX1714" s="81"/>
      <c r="AY1714" s="81"/>
      <c r="AZ1714" s="81"/>
      <c r="BA1714" s="81"/>
      <c r="BB1714" s="81"/>
      <c r="BC1714" s="81"/>
      <c r="BD1714" s="81"/>
      <c r="BE1714" s="81"/>
      <c r="BF1714" s="81"/>
      <c r="BG1714" s="81"/>
      <c r="BH1714" s="81"/>
      <c r="BI1714" s="81"/>
      <c r="BJ1714" s="81"/>
      <c r="BK1714" s="81"/>
      <c r="BL1714" s="81"/>
      <c r="BM1714" s="81"/>
      <c r="BN1714" s="81"/>
      <c r="BO1714" s="81"/>
      <c r="BP1714" s="81"/>
      <c r="BQ1714" s="81"/>
      <c r="BR1714" s="81"/>
      <c r="BS1714" s="81"/>
      <c r="BT1714" s="81"/>
      <c r="BU1714" s="81"/>
      <c r="BV1714" s="81"/>
      <c r="BW1714" s="81"/>
      <c r="BX1714" s="81"/>
      <c r="BY1714" s="81"/>
      <c r="BZ1714" s="81"/>
      <c r="CA1714" s="81"/>
      <c r="CB1714" s="81"/>
      <c r="CC1714" s="81"/>
      <c r="CD1714" s="81"/>
      <c r="CE1714" s="81"/>
      <c r="CF1714" s="81"/>
      <c r="CG1714" s="81"/>
      <c r="CH1714" s="81"/>
      <c r="CI1714" s="81"/>
      <c r="CJ1714" s="81"/>
      <c r="CK1714" s="81"/>
      <c r="CL1714" s="81"/>
      <c r="CM1714" s="81"/>
      <c r="CN1714" s="81"/>
      <c r="CO1714" s="81"/>
      <c r="CP1714" s="81"/>
      <c r="CQ1714" s="81"/>
      <c r="CR1714" s="81"/>
      <c r="CS1714" s="81"/>
      <c r="CT1714" s="81"/>
      <c r="CU1714" s="81"/>
      <c r="CV1714" s="81"/>
      <c r="CW1714" s="81"/>
      <c r="CX1714" s="81"/>
      <c r="CY1714" s="81"/>
      <c r="CZ1714" s="81"/>
      <c r="DA1714" s="81"/>
      <c r="DB1714" s="81"/>
      <c r="DC1714" s="81"/>
      <c r="DD1714" s="81"/>
      <c r="DE1714" s="81"/>
      <c r="DF1714" s="81"/>
    </row>
    <row r="1715" spans="42:110" s="144" customFormat="1" x14ac:dyDescent="0.25">
      <c r="AP1715" s="81"/>
      <c r="AQ1715" s="81"/>
      <c r="AR1715" s="81"/>
      <c r="AS1715" s="81"/>
      <c r="AT1715" s="81"/>
      <c r="AU1715" s="81"/>
      <c r="AV1715" s="81"/>
      <c r="AW1715" s="81"/>
      <c r="AX1715" s="81"/>
      <c r="AY1715" s="81"/>
      <c r="AZ1715" s="81"/>
      <c r="BA1715" s="81"/>
      <c r="BB1715" s="81"/>
      <c r="BC1715" s="81"/>
      <c r="BD1715" s="81"/>
      <c r="BE1715" s="81"/>
      <c r="BF1715" s="81"/>
      <c r="BG1715" s="81"/>
      <c r="BH1715" s="81"/>
      <c r="BI1715" s="81"/>
      <c r="BJ1715" s="81"/>
      <c r="BK1715" s="81"/>
      <c r="BL1715" s="81"/>
      <c r="BM1715" s="81"/>
      <c r="BN1715" s="81"/>
      <c r="BO1715" s="81"/>
      <c r="BP1715" s="81"/>
      <c r="BQ1715" s="81"/>
      <c r="BR1715" s="81"/>
      <c r="BS1715" s="81"/>
      <c r="BT1715" s="81"/>
      <c r="BU1715" s="81"/>
      <c r="BV1715" s="81"/>
      <c r="BW1715" s="81"/>
      <c r="BX1715" s="81"/>
      <c r="BY1715" s="81"/>
      <c r="BZ1715" s="81"/>
      <c r="CA1715" s="81"/>
      <c r="CB1715" s="81"/>
      <c r="CC1715" s="81"/>
      <c r="CD1715" s="81"/>
      <c r="CE1715" s="81"/>
      <c r="CF1715" s="81"/>
      <c r="CG1715" s="81"/>
      <c r="CH1715" s="81"/>
      <c r="CI1715" s="81"/>
      <c r="CJ1715" s="81"/>
      <c r="CK1715" s="81"/>
      <c r="CL1715" s="81"/>
      <c r="CM1715" s="81"/>
      <c r="CN1715" s="81"/>
      <c r="CO1715" s="81"/>
      <c r="CP1715" s="81"/>
      <c r="CQ1715" s="81"/>
      <c r="CR1715" s="81"/>
      <c r="CS1715" s="81"/>
      <c r="CT1715" s="81"/>
      <c r="CU1715" s="81"/>
      <c r="CV1715" s="81"/>
      <c r="CW1715" s="81"/>
      <c r="CX1715" s="81"/>
      <c r="CY1715" s="81"/>
      <c r="CZ1715" s="81"/>
      <c r="DA1715" s="81"/>
      <c r="DB1715" s="81"/>
      <c r="DC1715" s="81"/>
      <c r="DD1715" s="81"/>
      <c r="DE1715" s="81"/>
      <c r="DF1715" s="81"/>
    </row>
    <row r="1716" spans="42:110" s="144" customFormat="1" x14ac:dyDescent="0.25">
      <c r="AP1716" s="81"/>
      <c r="AQ1716" s="81"/>
      <c r="AR1716" s="81"/>
      <c r="AS1716" s="81"/>
      <c r="AT1716" s="81"/>
      <c r="AU1716" s="81"/>
      <c r="AV1716" s="81"/>
      <c r="AW1716" s="81"/>
      <c r="AX1716" s="81"/>
      <c r="AY1716" s="81"/>
      <c r="AZ1716" s="81"/>
      <c r="BA1716" s="81"/>
      <c r="BB1716" s="81"/>
      <c r="BC1716" s="81"/>
      <c r="BD1716" s="81"/>
      <c r="BE1716" s="81"/>
      <c r="BF1716" s="81"/>
      <c r="BG1716" s="81"/>
      <c r="BH1716" s="81"/>
      <c r="BI1716" s="81"/>
      <c r="BJ1716" s="81"/>
      <c r="BK1716" s="81"/>
      <c r="BL1716" s="81"/>
      <c r="BM1716" s="81"/>
      <c r="BN1716" s="81"/>
      <c r="BO1716" s="81"/>
      <c r="BP1716" s="81"/>
      <c r="BQ1716" s="81"/>
      <c r="BR1716" s="81"/>
      <c r="BS1716" s="81"/>
      <c r="BT1716" s="81"/>
      <c r="BU1716" s="81"/>
      <c r="BV1716" s="81"/>
      <c r="BW1716" s="81"/>
      <c r="BX1716" s="81"/>
      <c r="BY1716" s="81"/>
      <c r="BZ1716" s="81"/>
      <c r="CA1716" s="81"/>
      <c r="CB1716" s="81"/>
      <c r="CC1716" s="81"/>
      <c r="CD1716" s="81"/>
      <c r="CE1716" s="81"/>
      <c r="CF1716" s="81"/>
      <c r="CG1716" s="81"/>
      <c r="CH1716" s="81"/>
      <c r="CI1716" s="81"/>
      <c r="CJ1716" s="81"/>
      <c r="CK1716" s="81"/>
      <c r="CL1716" s="81"/>
      <c r="CM1716" s="81"/>
      <c r="CN1716" s="81"/>
      <c r="CO1716" s="81"/>
      <c r="CP1716" s="81"/>
      <c r="CQ1716" s="81"/>
      <c r="CR1716" s="81"/>
      <c r="CS1716" s="81"/>
      <c r="CT1716" s="81"/>
      <c r="CU1716" s="81"/>
      <c r="CV1716" s="81"/>
      <c r="CW1716" s="81"/>
      <c r="CX1716" s="81"/>
      <c r="CY1716" s="81"/>
      <c r="CZ1716" s="81"/>
      <c r="DA1716" s="81"/>
      <c r="DB1716" s="81"/>
      <c r="DC1716" s="81"/>
      <c r="DD1716" s="81"/>
      <c r="DE1716" s="81"/>
      <c r="DF1716" s="81"/>
    </row>
    <row r="1717" spans="42:110" s="144" customFormat="1" x14ac:dyDescent="0.25">
      <c r="AP1717" s="81"/>
      <c r="AQ1717" s="81"/>
      <c r="AR1717" s="81"/>
      <c r="AS1717" s="81"/>
      <c r="AT1717" s="81"/>
      <c r="AU1717" s="81"/>
      <c r="AV1717" s="81"/>
      <c r="AW1717" s="81"/>
      <c r="AX1717" s="81"/>
      <c r="AY1717" s="81"/>
      <c r="AZ1717" s="81"/>
      <c r="BA1717" s="81"/>
      <c r="BB1717" s="81"/>
      <c r="BC1717" s="81"/>
      <c r="BD1717" s="81"/>
      <c r="BE1717" s="81"/>
      <c r="BF1717" s="81"/>
      <c r="BG1717" s="81"/>
      <c r="BH1717" s="81"/>
      <c r="BI1717" s="81"/>
      <c r="BJ1717" s="81"/>
      <c r="BK1717" s="81"/>
      <c r="BL1717" s="81"/>
      <c r="BM1717" s="81"/>
      <c r="BN1717" s="81"/>
      <c r="BO1717" s="81"/>
      <c r="BP1717" s="81"/>
      <c r="BQ1717" s="81"/>
      <c r="BR1717" s="81"/>
      <c r="BS1717" s="81"/>
      <c r="BT1717" s="81"/>
      <c r="BU1717" s="81"/>
      <c r="BV1717" s="81"/>
      <c r="BW1717" s="81"/>
      <c r="BX1717" s="81"/>
      <c r="BY1717" s="81"/>
      <c r="BZ1717" s="81"/>
      <c r="CA1717" s="81"/>
      <c r="CB1717" s="81"/>
      <c r="CC1717" s="81"/>
      <c r="CD1717" s="81"/>
      <c r="CE1717" s="81"/>
      <c r="CF1717" s="81"/>
      <c r="CG1717" s="81"/>
      <c r="CH1717" s="81"/>
      <c r="CI1717" s="81"/>
      <c r="CJ1717" s="81"/>
      <c r="CK1717" s="81"/>
      <c r="CL1717" s="81"/>
      <c r="CM1717" s="81"/>
      <c r="CN1717" s="81"/>
      <c r="CO1717" s="81"/>
      <c r="CP1717" s="81"/>
      <c r="CQ1717" s="81"/>
      <c r="CR1717" s="81"/>
      <c r="CS1717" s="81"/>
      <c r="CT1717" s="81"/>
      <c r="CU1717" s="81"/>
      <c r="CV1717" s="81"/>
      <c r="CW1717" s="81"/>
      <c r="CX1717" s="81"/>
      <c r="CY1717" s="81"/>
      <c r="CZ1717" s="81"/>
      <c r="DA1717" s="81"/>
      <c r="DB1717" s="81"/>
      <c r="DC1717" s="81"/>
      <c r="DD1717" s="81"/>
      <c r="DE1717" s="81"/>
      <c r="DF1717" s="81"/>
    </row>
    <row r="1718" spans="42:110" s="144" customFormat="1" x14ac:dyDescent="0.25">
      <c r="AP1718" s="81"/>
      <c r="AQ1718" s="81"/>
      <c r="AR1718" s="81"/>
      <c r="AS1718" s="81"/>
      <c r="AT1718" s="81"/>
      <c r="AU1718" s="81"/>
      <c r="AV1718" s="81"/>
      <c r="AW1718" s="81"/>
      <c r="AX1718" s="81"/>
      <c r="AY1718" s="81"/>
      <c r="AZ1718" s="81"/>
      <c r="BA1718" s="81"/>
      <c r="BB1718" s="81"/>
      <c r="BC1718" s="81"/>
      <c r="BD1718" s="81"/>
      <c r="BE1718" s="81"/>
      <c r="BF1718" s="81"/>
      <c r="BG1718" s="81"/>
      <c r="BH1718" s="81"/>
      <c r="BI1718" s="81"/>
      <c r="BJ1718" s="81"/>
      <c r="BK1718" s="81"/>
      <c r="BL1718" s="81"/>
      <c r="BM1718" s="81"/>
      <c r="BN1718" s="81"/>
      <c r="BO1718" s="81"/>
      <c r="BP1718" s="81"/>
      <c r="BQ1718" s="81"/>
      <c r="BR1718" s="81"/>
      <c r="BS1718" s="81"/>
      <c r="BT1718" s="81"/>
      <c r="BU1718" s="81"/>
      <c r="BV1718" s="81"/>
      <c r="BW1718" s="81"/>
      <c r="BX1718" s="81"/>
      <c r="BY1718" s="81"/>
      <c r="BZ1718" s="81"/>
      <c r="CA1718" s="81"/>
      <c r="CB1718" s="81"/>
      <c r="CC1718" s="81"/>
      <c r="CD1718" s="81"/>
      <c r="CE1718" s="81"/>
      <c r="CF1718" s="81"/>
      <c r="CG1718" s="81"/>
      <c r="CH1718" s="81"/>
      <c r="CI1718" s="81"/>
      <c r="CJ1718" s="81"/>
      <c r="CK1718" s="81"/>
      <c r="CL1718" s="81"/>
      <c r="CM1718" s="81"/>
      <c r="CN1718" s="81"/>
      <c r="CO1718" s="81"/>
      <c r="CP1718" s="81"/>
      <c r="CQ1718" s="81"/>
      <c r="CR1718" s="81"/>
      <c r="CS1718" s="81"/>
      <c r="CT1718" s="81"/>
      <c r="CU1718" s="81"/>
      <c r="CV1718" s="81"/>
      <c r="CW1718" s="81"/>
      <c r="CX1718" s="81"/>
      <c r="CY1718" s="81"/>
      <c r="CZ1718" s="81"/>
      <c r="DA1718" s="81"/>
      <c r="DB1718" s="81"/>
      <c r="DC1718" s="81"/>
      <c r="DD1718" s="81"/>
      <c r="DE1718" s="81"/>
      <c r="DF1718" s="81"/>
    </row>
    <row r="1719" spans="42:110" s="144" customFormat="1" x14ac:dyDescent="0.25">
      <c r="AP1719" s="81"/>
      <c r="AQ1719" s="81"/>
      <c r="AR1719" s="81"/>
      <c r="AS1719" s="81"/>
      <c r="AT1719" s="81"/>
      <c r="AU1719" s="81"/>
      <c r="AV1719" s="81"/>
      <c r="AW1719" s="81"/>
      <c r="AX1719" s="81"/>
      <c r="AY1719" s="81"/>
      <c r="AZ1719" s="81"/>
      <c r="BA1719" s="81"/>
      <c r="BB1719" s="81"/>
      <c r="BC1719" s="81"/>
      <c r="BD1719" s="81"/>
      <c r="BE1719" s="81"/>
      <c r="BF1719" s="81"/>
      <c r="BG1719" s="81"/>
      <c r="BH1719" s="81"/>
      <c r="BI1719" s="81"/>
      <c r="BJ1719" s="81"/>
      <c r="BK1719" s="81"/>
      <c r="BL1719" s="81"/>
      <c r="BM1719" s="81"/>
      <c r="BN1719" s="81"/>
      <c r="BO1719" s="81"/>
      <c r="BP1719" s="81"/>
      <c r="BQ1719" s="81"/>
      <c r="BR1719" s="81"/>
      <c r="BS1719" s="81"/>
      <c r="BT1719" s="81"/>
      <c r="BU1719" s="81"/>
      <c r="BV1719" s="81"/>
      <c r="BW1719" s="81"/>
      <c r="BX1719" s="81"/>
      <c r="BY1719" s="81"/>
      <c r="BZ1719" s="81"/>
      <c r="CA1719" s="81"/>
      <c r="CB1719" s="81"/>
      <c r="CC1719" s="81"/>
      <c r="CD1719" s="81"/>
      <c r="CE1719" s="81"/>
      <c r="CF1719" s="81"/>
      <c r="CG1719" s="81"/>
      <c r="CH1719" s="81"/>
      <c r="CI1719" s="81"/>
      <c r="CJ1719" s="81"/>
      <c r="CK1719" s="81"/>
      <c r="CL1719" s="81"/>
      <c r="CM1719" s="81"/>
      <c r="CN1719" s="81"/>
      <c r="CO1719" s="81"/>
      <c r="CP1719" s="81"/>
      <c r="CQ1719" s="81"/>
      <c r="CR1719" s="81"/>
      <c r="CS1719" s="81"/>
      <c r="CT1719" s="81"/>
      <c r="CU1719" s="81"/>
      <c r="CV1719" s="81"/>
      <c r="CW1719" s="81"/>
      <c r="CX1719" s="81"/>
      <c r="CY1719" s="81"/>
      <c r="CZ1719" s="81"/>
      <c r="DA1719" s="81"/>
      <c r="DB1719" s="81"/>
      <c r="DC1719" s="81"/>
      <c r="DD1719" s="81"/>
      <c r="DE1719" s="81"/>
      <c r="DF1719" s="81"/>
    </row>
    <row r="1720" spans="42:110" s="144" customFormat="1" x14ac:dyDescent="0.25">
      <c r="AP1720" s="81"/>
      <c r="AQ1720" s="81"/>
      <c r="AR1720" s="81"/>
      <c r="AS1720" s="81"/>
      <c r="AT1720" s="81"/>
      <c r="AU1720" s="81"/>
      <c r="AV1720" s="81"/>
      <c r="AW1720" s="81"/>
      <c r="AX1720" s="81"/>
      <c r="AY1720" s="81"/>
      <c r="AZ1720" s="81"/>
      <c r="BA1720" s="81"/>
      <c r="BB1720" s="81"/>
      <c r="BC1720" s="81"/>
      <c r="BD1720" s="81"/>
      <c r="BE1720" s="81"/>
      <c r="BF1720" s="81"/>
      <c r="BG1720" s="81"/>
      <c r="BH1720" s="81"/>
      <c r="BI1720" s="81"/>
      <c r="BJ1720" s="81"/>
      <c r="BK1720" s="81"/>
      <c r="BL1720" s="81"/>
      <c r="BM1720" s="81"/>
      <c r="BN1720" s="81"/>
      <c r="BO1720" s="81"/>
      <c r="BP1720" s="81"/>
      <c r="BQ1720" s="81"/>
      <c r="BR1720" s="81"/>
      <c r="BS1720" s="81"/>
      <c r="BT1720" s="81"/>
      <c r="BU1720" s="81"/>
      <c r="BV1720" s="81"/>
      <c r="BW1720" s="81"/>
      <c r="BX1720" s="81"/>
      <c r="BY1720" s="81"/>
      <c r="BZ1720" s="81"/>
      <c r="CA1720" s="81"/>
      <c r="CB1720" s="81"/>
      <c r="CC1720" s="81"/>
      <c r="CD1720" s="81"/>
      <c r="CE1720" s="81"/>
      <c r="CF1720" s="81"/>
      <c r="CG1720" s="81"/>
      <c r="CH1720" s="81"/>
      <c r="CI1720" s="81"/>
      <c r="CJ1720" s="81"/>
      <c r="CK1720" s="81"/>
      <c r="CL1720" s="81"/>
      <c r="CM1720" s="81"/>
      <c r="CN1720" s="81"/>
      <c r="CO1720" s="81"/>
      <c r="CP1720" s="81"/>
      <c r="CQ1720" s="81"/>
      <c r="CR1720" s="81"/>
      <c r="CS1720" s="81"/>
      <c r="CT1720" s="81"/>
      <c r="CU1720" s="81"/>
      <c r="CV1720" s="81"/>
      <c r="CW1720" s="81"/>
      <c r="CX1720" s="81"/>
      <c r="CY1720" s="81"/>
      <c r="CZ1720" s="81"/>
      <c r="DA1720" s="81"/>
      <c r="DB1720" s="81"/>
      <c r="DC1720" s="81"/>
      <c r="DD1720" s="81"/>
      <c r="DE1720" s="81"/>
      <c r="DF1720" s="81"/>
    </row>
    <row r="1721" spans="42:110" s="144" customFormat="1" x14ac:dyDescent="0.25">
      <c r="AP1721" s="81"/>
      <c r="AQ1721" s="81"/>
      <c r="AR1721" s="81"/>
      <c r="AS1721" s="81"/>
      <c r="AT1721" s="81"/>
      <c r="AU1721" s="81"/>
      <c r="AV1721" s="81"/>
      <c r="AW1721" s="81"/>
      <c r="AX1721" s="81"/>
      <c r="AY1721" s="81"/>
      <c r="AZ1721" s="81"/>
      <c r="BA1721" s="81"/>
      <c r="BB1721" s="81"/>
      <c r="BC1721" s="81"/>
      <c r="BD1721" s="81"/>
      <c r="BE1721" s="81"/>
      <c r="BF1721" s="81"/>
      <c r="BG1721" s="81"/>
      <c r="BH1721" s="81"/>
      <c r="BI1721" s="81"/>
      <c r="BJ1721" s="81"/>
      <c r="BK1721" s="81"/>
      <c r="BL1721" s="81"/>
      <c r="BM1721" s="81"/>
      <c r="BN1721" s="81"/>
      <c r="BO1721" s="81"/>
      <c r="BP1721" s="81"/>
      <c r="BQ1721" s="81"/>
      <c r="BR1721" s="81"/>
      <c r="BS1721" s="81"/>
      <c r="BT1721" s="81"/>
      <c r="BU1721" s="81"/>
      <c r="BV1721" s="81"/>
      <c r="BW1721" s="81"/>
      <c r="BX1721" s="81"/>
      <c r="BY1721" s="81"/>
      <c r="BZ1721" s="81"/>
      <c r="CA1721" s="81"/>
      <c r="CB1721" s="81"/>
      <c r="CC1721" s="81"/>
      <c r="CD1721" s="81"/>
      <c r="CE1721" s="81"/>
      <c r="CF1721" s="81"/>
      <c r="CG1721" s="81"/>
      <c r="CH1721" s="81"/>
      <c r="CI1721" s="81"/>
      <c r="CJ1721" s="81"/>
      <c r="CK1721" s="81"/>
      <c r="CL1721" s="81"/>
      <c r="CM1721" s="81"/>
      <c r="CN1721" s="81"/>
      <c r="CO1721" s="81"/>
      <c r="CP1721" s="81"/>
      <c r="CQ1721" s="81"/>
      <c r="CR1721" s="81"/>
      <c r="CS1721" s="81"/>
      <c r="CT1721" s="81"/>
      <c r="CU1721" s="81"/>
      <c r="CV1721" s="81"/>
      <c r="CW1721" s="81"/>
      <c r="CX1721" s="81"/>
      <c r="CY1721" s="81"/>
      <c r="CZ1721" s="81"/>
      <c r="DA1721" s="81"/>
      <c r="DB1721" s="81"/>
      <c r="DC1721" s="81"/>
      <c r="DD1721" s="81"/>
      <c r="DE1721" s="81"/>
      <c r="DF1721" s="81"/>
    </row>
    <row r="1722" spans="42:110" s="144" customFormat="1" x14ac:dyDescent="0.25">
      <c r="AP1722" s="81"/>
      <c r="AQ1722" s="81"/>
      <c r="AR1722" s="81"/>
      <c r="AS1722" s="81"/>
      <c r="AT1722" s="81"/>
      <c r="AU1722" s="81"/>
      <c r="AV1722" s="81"/>
      <c r="AW1722" s="81"/>
      <c r="AX1722" s="81"/>
      <c r="AY1722" s="81"/>
      <c r="AZ1722" s="81"/>
      <c r="BA1722" s="81"/>
      <c r="BB1722" s="81"/>
      <c r="BC1722" s="81"/>
      <c r="BD1722" s="81"/>
      <c r="BE1722" s="81"/>
      <c r="BF1722" s="81"/>
      <c r="BG1722" s="81"/>
      <c r="BH1722" s="81"/>
      <c r="BI1722" s="81"/>
      <c r="BJ1722" s="81"/>
      <c r="BK1722" s="81"/>
      <c r="BL1722" s="81"/>
      <c r="BM1722" s="81"/>
      <c r="BN1722" s="81"/>
      <c r="BO1722" s="81"/>
      <c r="BP1722" s="81"/>
      <c r="BQ1722" s="81"/>
      <c r="BR1722" s="81"/>
      <c r="BS1722" s="81"/>
      <c r="BT1722" s="81"/>
      <c r="BU1722" s="81"/>
      <c r="BV1722" s="81"/>
      <c r="BW1722" s="81"/>
      <c r="BX1722" s="81"/>
      <c r="BY1722" s="81"/>
      <c r="BZ1722" s="81"/>
      <c r="CA1722" s="81"/>
      <c r="CB1722" s="81"/>
      <c r="CC1722" s="81"/>
      <c r="CD1722" s="81"/>
      <c r="CE1722" s="81"/>
      <c r="CF1722" s="81"/>
      <c r="CG1722" s="81"/>
      <c r="CH1722" s="81"/>
      <c r="CI1722" s="81"/>
      <c r="CJ1722" s="81"/>
      <c r="CK1722" s="81"/>
      <c r="CL1722" s="81"/>
      <c r="CM1722" s="81"/>
      <c r="CN1722" s="81"/>
      <c r="CO1722" s="81"/>
      <c r="CP1722" s="81"/>
      <c r="CQ1722" s="81"/>
      <c r="CR1722" s="81"/>
      <c r="CS1722" s="81"/>
      <c r="CT1722" s="81"/>
      <c r="CU1722" s="81"/>
      <c r="CV1722" s="81"/>
      <c r="CW1722" s="81"/>
      <c r="CX1722" s="81"/>
      <c r="CY1722" s="81"/>
      <c r="CZ1722" s="81"/>
      <c r="DA1722" s="81"/>
      <c r="DB1722" s="81"/>
      <c r="DC1722" s="81"/>
      <c r="DD1722" s="81"/>
      <c r="DE1722" s="81"/>
      <c r="DF1722" s="81"/>
    </row>
    <row r="1723" spans="42:110" s="144" customFormat="1" x14ac:dyDescent="0.25">
      <c r="AP1723" s="81"/>
      <c r="AQ1723" s="81"/>
      <c r="AR1723" s="81"/>
      <c r="AS1723" s="81"/>
      <c r="AT1723" s="81"/>
      <c r="AU1723" s="81"/>
      <c r="AV1723" s="81"/>
      <c r="AW1723" s="81"/>
      <c r="AX1723" s="81"/>
      <c r="AY1723" s="81"/>
      <c r="AZ1723" s="81"/>
      <c r="BA1723" s="81"/>
      <c r="BB1723" s="81"/>
      <c r="BC1723" s="81"/>
      <c r="BD1723" s="81"/>
      <c r="BE1723" s="81"/>
      <c r="BF1723" s="81"/>
      <c r="BG1723" s="81"/>
      <c r="BH1723" s="81"/>
      <c r="BI1723" s="81"/>
      <c r="BJ1723" s="81"/>
      <c r="BK1723" s="81"/>
      <c r="BL1723" s="81"/>
      <c r="BM1723" s="81"/>
      <c r="BN1723" s="81"/>
      <c r="BO1723" s="81"/>
      <c r="BP1723" s="81"/>
      <c r="BQ1723" s="81"/>
      <c r="BR1723" s="81"/>
      <c r="BS1723" s="81"/>
      <c r="BT1723" s="81"/>
      <c r="BU1723" s="81"/>
      <c r="BV1723" s="81"/>
      <c r="BW1723" s="81"/>
      <c r="BX1723" s="81"/>
      <c r="BY1723" s="81"/>
      <c r="BZ1723" s="81"/>
      <c r="CA1723" s="81"/>
      <c r="CB1723" s="81"/>
      <c r="CC1723" s="81"/>
      <c r="CD1723" s="81"/>
      <c r="CE1723" s="81"/>
      <c r="CF1723" s="81"/>
      <c r="CG1723" s="81"/>
      <c r="CH1723" s="81"/>
      <c r="CI1723" s="81"/>
      <c r="CJ1723" s="81"/>
      <c r="CK1723" s="81"/>
      <c r="CL1723" s="81"/>
      <c r="CM1723" s="81"/>
      <c r="CN1723" s="81"/>
      <c r="CO1723" s="81"/>
      <c r="CP1723" s="81"/>
      <c r="CQ1723" s="81"/>
      <c r="CR1723" s="81"/>
      <c r="CS1723" s="81"/>
      <c r="CT1723" s="81"/>
      <c r="CU1723" s="81"/>
      <c r="CV1723" s="81"/>
      <c r="CW1723" s="81"/>
      <c r="CX1723" s="81"/>
      <c r="CY1723" s="81"/>
      <c r="CZ1723" s="81"/>
      <c r="DA1723" s="81"/>
      <c r="DB1723" s="81"/>
      <c r="DC1723" s="81"/>
      <c r="DD1723" s="81"/>
      <c r="DE1723" s="81"/>
      <c r="DF1723" s="81"/>
    </row>
    <row r="1724" spans="42:110" s="144" customFormat="1" x14ac:dyDescent="0.25">
      <c r="AP1724" s="81"/>
      <c r="AQ1724" s="81"/>
      <c r="AR1724" s="81"/>
      <c r="AS1724" s="81"/>
      <c r="AT1724" s="81"/>
      <c r="AU1724" s="81"/>
      <c r="AV1724" s="81"/>
      <c r="AW1724" s="81"/>
      <c r="AX1724" s="81"/>
      <c r="AY1724" s="81"/>
      <c r="AZ1724" s="81"/>
      <c r="BA1724" s="81"/>
      <c r="BB1724" s="81"/>
      <c r="BC1724" s="81"/>
      <c r="BD1724" s="81"/>
      <c r="BE1724" s="81"/>
      <c r="BF1724" s="81"/>
      <c r="BG1724" s="81"/>
      <c r="BH1724" s="81"/>
      <c r="BI1724" s="81"/>
      <c r="BJ1724" s="81"/>
      <c r="BK1724" s="81"/>
      <c r="BL1724" s="81"/>
      <c r="BM1724" s="81"/>
      <c r="BN1724" s="81"/>
      <c r="BO1724" s="81"/>
      <c r="BP1724" s="81"/>
      <c r="BQ1724" s="81"/>
      <c r="BR1724" s="81"/>
      <c r="BS1724" s="81"/>
      <c r="BT1724" s="81"/>
      <c r="BU1724" s="81"/>
      <c r="BV1724" s="81"/>
      <c r="BW1724" s="81"/>
      <c r="BX1724" s="81"/>
      <c r="BY1724" s="81"/>
      <c r="BZ1724" s="81"/>
      <c r="CA1724" s="81"/>
      <c r="CB1724" s="81"/>
      <c r="CC1724" s="81"/>
      <c r="CD1724" s="81"/>
      <c r="CE1724" s="81"/>
      <c r="CF1724" s="81"/>
      <c r="CG1724" s="81"/>
      <c r="CH1724" s="81"/>
      <c r="CI1724" s="81"/>
      <c r="CJ1724" s="81"/>
      <c r="CK1724" s="81"/>
      <c r="CL1724" s="81"/>
      <c r="CM1724" s="81"/>
      <c r="CN1724" s="81"/>
      <c r="CO1724" s="81"/>
      <c r="CP1724" s="81"/>
      <c r="CQ1724" s="81"/>
      <c r="CR1724" s="81"/>
      <c r="CS1724" s="81"/>
      <c r="CT1724" s="81"/>
      <c r="CU1724" s="81"/>
      <c r="CV1724" s="81"/>
      <c r="CW1724" s="81"/>
      <c r="CX1724" s="81"/>
      <c r="CY1724" s="81"/>
      <c r="CZ1724" s="81"/>
      <c r="DA1724" s="81"/>
      <c r="DB1724" s="81"/>
      <c r="DC1724" s="81"/>
      <c r="DD1724" s="81"/>
      <c r="DE1724" s="81"/>
      <c r="DF1724" s="81"/>
    </row>
    <row r="1725" spans="42:110" s="144" customFormat="1" x14ac:dyDescent="0.25">
      <c r="AP1725" s="81"/>
      <c r="AQ1725" s="81"/>
      <c r="AR1725" s="81"/>
      <c r="AS1725" s="81"/>
      <c r="AT1725" s="81"/>
      <c r="AU1725" s="81"/>
      <c r="AV1725" s="81"/>
      <c r="AW1725" s="81"/>
      <c r="AX1725" s="81"/>
      <c r="AY1725" s="81"/>
      <c r="AZ1725" s="81"/>
      <c r="BA1725" s="81"/>
      <c r="BB1725" s="81"/>
      <c r="BC1725" s="81"/>
      <c r="BD1725" s="81"/>
      <c r="BE1725" s="81"/>
      <c r="BF1725" s="81"/>
      <c r="BG1725" s="81"/>
      <c r="BH1725" s="81"/>
      <c r="BI1725" s="81"/>
      <c r="BJ1725" s="81"/>
      <c r="BK1725" s="81"/>
      <c r="BL1725" s="81"/>
      <c r="BM1725" s="81"/>
      <c r="BN1725" s="81"/>
      <c r="BO1725" s="81"/>
      <c r="BP1725" s="81"/>
      <c r="BQ1725" s="81"/>
      <c r="BR1725" s="81"/>
      <c r="BS1725" s="81"/>
      <c r="BT1725" s="81"/>
      <c r="BU1725" s="81"/>
      <c r="BV1725" s="81"/>
      <c r="BW1725" s="81"/>
      <c r="BX1725" s="81"/>
      <c r="BY1725" s="81"/>
      <c r="BZ1725" s="81"/>
      <c r="CA1725" s="81"/>
      <c r="CB1725" s="81"/>
      <c r="CC1725" s="81"/>
      <c r="CD1725" s="81"/>
      <c r="CE1725" s="81"/>
      <c r="CF1725" s="81"/>
      <c r="CG1725" s="81"/>
      <c r="CH1725" s="81"/>
      <c r="CI1725" s="81"/>
      <c r="CJ1725" s="81"/>
      <c r="CK1725" s="81"/>
      <c r="CL1725" s="81"/>
      <c r="CM1725" s="81"/>
      <c r="CN1725" s="81"/>
      <c r="CO1725" s="81"/>
      <c r="CP1725" s="81"/>
      <c r="CQ1725" s="81"/>
      <c r="CR1725" s="81"/>
      <c r="CS1725" s="81"/>
      <c r="CT1725" s="81"/>
      <c r="CU1725" s="81"/>
      <c r="CV1725" s="81"/>
      <c r="CW1725" s="81"/>
      <c r="CX1725" s="81"/>
      <c r="CY1725" s="81"/>
      <c r="CZ1725" s="81"/>
      <c r="DA1725" s="81"/>
      <c r="DB1725" s="81"/>
      <c r="DC1725" s="81"/>
      <c r="DD1725" s="81"/>
      <c r="DE1725" s="81"/>
      <c r="DF1725" s="81"/>
    </row>
    <row r="1726" spans="42:110" s="144" customFormat="1" x14ac:dyDescent="0.25">
      <c r="AP1726" s="81"/>
      <c r="AQ1726" s="81"/>
      <c r="AR1726" s="81"/>
      <c r="AS1726" s="81"/>
      <c r="AT1726" s="81"/>
      <c r="AU1726" s="81"/>
      <c r="AV1726" s="81"/>
      <c r="AW1726" s="81"/>
      <c r="AX1726" s="81"/>
      <c r="AY1726" s="81"/>
      <c r="AZ1726" s="81"/>
      <c r="BA1726" s="81"/>
      <c r="BB1726" s="81"/>
      <c r="BC1726" s="81"/>
      <c r="BD1726" s="81"/>
      <c r="BE1726" s="81"/>
      <c r="BF1726" s="81"/>
      <c r="BG1726" s="81"/>
      <c r="BH1726" s="81"/>
      <c r="BI1726" s="81"/>
      <c r="BJ1726" s="81"/>
      <c r="BK1726" s="81"/>
      <c r="BL1726" s="81"/>
      <c r="BM1726" s="81"/>
      <c r="BN1726" s="81"/>
      <c r="BO1726" s="81"/>
      <c r="BP1726" s="81"/>
      <c r="BQ1726" s="81"/>
      <c r="BR1726" s="81"/>
      <c r="BS1726" s="81"/>
      <c r="BT1726" s="81"/>
      <c r="BU1726" s="81"/>
      <c r="BV1726" s="81"/>
      <c r="BW1726" s="81"/>
      <c r="BX1726" s="81"/>
      <c r="BY1726" s="81"/>
      <c r="BZ1726" s="81"/>
      <c r="CA1726" s="81"/>
      <c r="CB1726" s="81"/>
      <c r="CC1726" s="81"/>
      <c r="CD1726" s="81"/>
      <c r="CE1726" s="81"/>
      <c r="CF1726" s="81"/>
      <c r="CG1726" s="81"/>
      <c r="CH1726" s="81"/>
      <c r="CI1726" s="81"/>
      <c r="CJ1726" s="81"/>
      <c r="CK1726" s="81"/>
      <c r="CL1726" s="81"/>
      <c r="CM1726" s="81"/>
      <c r="CN1726" s="81"/>
      <c r="CO1726" s="81"/>
      <c r="CP1726" s="81"/>
      <c r="CQ1726" s="81"/>
      <c r="CR1726" s="81"/>
      <c r="CS1726" s="81"/>
      <c r="CT1726" s="81"/>
      <c r="CU1726" s="81"/>
      <c r="CV1726" s="81"/>
      <c r="CW1726" s="81"/>
      <c r="CX1726" s="81"/>
      <c r="CY1726" s="81"/>
      <c r="CZ1726" s="81"/>
      <c r="DA1726" s="81"/>
      <c r="DB1726" s="81"/>
      <c r="DC1726" s="81"/>
      <c r="DD1726" s="81"/>
      <c r="DE1726" s="81"/>
      <c r="DF1726" s="81"/>
    </row>
    <row r="1727" spans="42:110" s="144" customFormat="1" x14ac:dyDescent="0.25">
      <c r="AP1727" s="81"/>
      <c r="AQ1727" s="81"/>
      <c r="AR1727" s="81"/>
      <c r="AS1727" s="81"/>
      <c r="AT1727" s="81"/>
      <c r="AU1727" s="81"/>
      <c r="AV1727" s="81"/>
      <c r="AW1727" s="81"/>
      <c r="AX1727" s="81"/>
      <c r="AY1727" s="81"/>
      <c r="AZ1727" s="81"/>
      <c r="BA1727" s="81"/>
      <c r="BB1727" s="81"/>
      <c r="BC1727" s="81"/>
      <c r="BD1727" s="81"/>
      <c r="BE1727" s="81"/>
      <c r="BF1727" s="81"/>
      <c r="BG1727" s="81"/>
      <c r="BH1727" s="81"/>
      <c r="BI1727" s="81"/>
      <c r="BJ1727" s="81"/>
      <c r="BK1727" s="81"/>
      <c r="BL1727" s="81"/>
      <c r="BM1727" s="81"/>
      <c r="BN1727" s="81"/>
      <c r="BO1727" s="81"/>
      <c r="BP1727" s="81"/>
      <c r="BQ1727" s="81"/>
      <c r="BR1727" s="81"/>
      <c r="BS1727" s="81"/>
      <c r="BT1727" s="81"/>
      <c r="BU1727" s="81"/>
      <c r="BV1727" s="81"/>
      <c r="BW1727" s="81"/>
      <c r="BX1727" s="81"/>
      <c r="BY1727" s="81"/>
      <c r="BZ1727" s="81"/>
      <c r="CA1727" s="81"/>
      <c r="CB1727" s="81"/>
      <c r="CC1727" s="81"/>
      <c r="CD1727" s="81"/>
      <c r="CE1727" s="81"/>
      <c r="CF1727" s="81"/>
      <c r="CG1727" s="81"/>
      <c r="CH1727" s="81"/>
      <c r="CI1727" s="81"/>
      <c r="CJ1727" s="81"/>
      <c r="CK1727" s="81"/>
      <c r="CL1727" s="81"/>
      <c r="CM1727" s="81"/>
      <c r="CN1727" s="81"/>
      <c r="CO1727" s="81"/>
      <c r="CP1727" s="81"/>
      <c r="CQ1727" s="81"/>
      <c r="CR1727" s="81"/>
      <c r="CS1727" s="81"/>
      <c r="CT1727" s="81"/>
      <c r="CU1727" s="81"/>
      <c r="CV1727" s="81"/>
      <c r="CW1727" s="81"/>
      <c r="CX1727" s="81"/>
      <c r="CY1727" s="81"/>
      <c r="CZ1727" s="81"/>
      <c r="DA1727" s="81"/>
      <c r="DB1727" s="81"/>
      <c r="DC1727" s="81"/>
      <c r="DD1727" s="81"/>
      <c r="DE1727" s="81"/>
      <c r="DF1727" s="81"/>
    </row>
    <row r="1728" spans="42:110" s="144" customFormat="1" x14ac:dyDescent="0.25">
      <c r="AP1728" s="81"/>
      <c r="AQ1728" s="81"/>
      <c r="AR1728" s="81"/>
      <c r="AS1728" s="81"/>
      <c r="AT1728" s="81"/>
      <c r="AU1728" s="81"/>
      <c r="AV1728" s="81"/>
      <c r="AW1728" s="81"/>
      <c r="AX1728" s="81"/>
      <c r="AY1728" s="81"/>
      <c r="AZ1728" s="81"/>
      <c r="BA1728" s="81"/>
      <c r="BB1728" s="81"/>
      <c r="BC1728" s="81"/>
      <c r="BD1728" s="81"/>
      <c r="BE1728" s="81"/>
      <c r="BF1728" s="81"/>
      <c r="BG1728" s="81"/>
      <c r="BH1728" s="81"/>
      <c r="BI1728" s="81"/>
      <c r="BJ1728" s="81"/>
      <c r="BK1728" s="81"/>
      <c r="BL1728" s="81"/>
      <c r="BM1728" s="81"/>
      <c r="BN1728" s="81"/>
      <c r="BO1728" s="81"/>
      <c r="BP1728" s="81"/>
      <c r="BQ1728" s="81"/>
      <c r="BR1728" s="81"/>
      <c r="BS1728" s="81"/>
      <c r="BT1728" s="81"/>
      <c r="BU1728" s="81"/>
      <c r="BV1728" s="81"/>
      <c r="BW1728" s="81"/>
      <c r="BX1728" s="81"/>
      <c r="BY1728" s="81"/>
      <c r="BZ1728" s="81"/>
      <c r="CA1728" s="81"/>
      <c r="CB1728" s="81"/>
      <c r="CC1728" s="81"/>
      <c r="CD1728" s="81"/>
      <c r="CE1728" s="81"/>
      <c r="CF1728" s="81"/>
      <c r="CG1728" s="81"/>
      <c r="CH1728" s="81"/>
      <c r="CI1728" s="81"/>
      <c r="CJ1728" s="81"/>
      <c r="CK1728" s="81"/>
      <c r="CL1728" s="81"/>
      <c r="CM1728" s="81"/>
      <c r="CN1728" s="81"/>
      <c r="CO1728" s="81"/>
      <c r="CP1728" s="81"/>
      <c r="CQ1728" s="81"/>
      <c r="CR1728" s="81"/>
      <c r="CS1728" s="81"/>
      <c r="CT1728" s="81"/>
      <c r="CU1728" s="81"/>
      <c r="CV1728" s="81"/>
      <c r="CW1728" s="81"/>
      <c r="CX1728" s="81"/>
      <c r="CY1728" s="81"/>
      <c r="CZ1728" s="81"/>
      <c r="DA1728" s="81"/>
      <c r="DB1728" s="81"/>
      <c r="DC1728" s="81"/>
      <c r="DD1728" s="81"/>
      <c r="DE1728" s="81"/>
      <c r="DF1728" s="81"/>
    </row>
    <row r="1729" spans="42:110" s="144" customFormat="1" x14ac:dyDescent="0.25">
      <c r="AP1729" s="81"/>
      <c r="AQ1729" s="81"/>
      <c r="AR1729" s="81"/>
      <c r="AS1729" s="81"/>
      <c r="AT1729" s="81"/>
      <c r="AU1729" s="81"/>
      <c r="AV1729" s="81"/>
      <c r="AW1729" s="81"/>
      <c r="AX1729" s="81"/>
      <c r="AY1729" s="81"/>
      <c r="AZ1729" s="81"/>
      <c r="BA1729" s="81"/>
      <c r="BB1729" s="81"/>
      <c r="BC1729" s="81"/>
      <c r="BD1729" s="81"/>
      <c r="BE1729" s="81"/>
      <c r="BF1729" s="81"/>
      <c r="BG1729" s="81"/>
      <c r="BH1729" s="81"/>
      <c r="BI1729" s="81"/>
      <c r="BJ1729" s="81"/>
      <c r="BK1729" s="81"/>
      <c r="BL1729" s="81"/>
      <c r="BM1729" s="81"/>
      <c r="BN1729" s="81"/>
      <c r="BO1729" s="81"/>
      <c r="BP1729" s="81"/>
      <c r="BQ1729" s="81"/>
      <c r="BR1729" s="81"/>
      <c r="BS1729" s="81"/>
      <c r="BT1729" s="81"/>
      <c r="BU1729" s="81"/>
      <c r="BV1729" s="81"/>
      <c r="BW1729" s="81"/>
      <c r="BX1729" s="81"/>
      <c r="BY1729" s="81"/>
      <c r="BZ1729" s="81"/>
      <c r="CA1729" s="81"/>
      <c r="CB1729" s="81"/>
      <c r="CC1729" s="81"/>
      <c r="CD1729" s="81"/>
      <c r="CE1729" s="81"/>
      <c r="CF1729" s="81"/>
      <c r="CG1729" s="81"/>
      <c r="CH1729" s="81"/>
      <c r="CI1729" s="81"/>
      <c r="CJ1729" s="81"/>
      <c r="CK1729" s="81"/>
      <c r="CL1729" s="81"/>
      <c r="CM1729" s="81"/>
      <c r="CN1729" s="81"/>
      <c r="CO1729" s="81"/>
      <c r="CP1729" s="81"/>
      <c r="CQ1729" s="81"/>
      <c r="CR1729" s="81"/>
      <c r="CS1729" s="81"/>
      <c r="CT1729" s="81"/>
      <c r="CU1729" s="81"/>
      <c r="CV1729" s="81"/>
      <c r="CW1729" s="81"/>
      <c r="CX1729" s="81"/>
      <c r="CY1729" s="81"/>
      <c r="CZ1729" s="81"/>
      <c r="DA1729" s="81"/>
      <c r="DB1729" s="81"/>
      <c r="DC1729" s="81"/>
      <c r="DD1729" s="81"/>
      <c r="DE1729" s="81"/>
      <c r="DF1729" s="81"/>
    </row>
    <row r="1730" spans="42:110" s="144" customFormat="1" x14ac:dyDescent="0.25">
      <c r="AP1730" s="81"/>
      <c r="AQ1730" s="81"/>
      <c r="AR1730" s="81"/>
      <c r="AS1730" s="81"/>
      <c r="AT1730" s="81"/>
      <c r="AU1730" s="81"/>
      <c r="AV1730" s="81"/>
      <c r="AW1730" s="81"/>
      <c r="AX1730" s="81"/>
      <c r="AY1730" s="81"/>
      <c r="AZ1730" s="81"/>
      <c r="BA1730" s="81"/>
      <c r="BB1730" s="81"/>
      <c r="BC1730" s="81"/>
      <c r="BD1730" s="81"/>
      <c r="BE1730" s="81"/>
      <c r="BF1730" s="81"/>
      <c r="BG1730" s="81"/>
      <c r="BH1730" s="81"/>
      <c r="BI1730" s="81"/>
      <c r="BJ1730" s="81"/>
      <c r="BK1730" s="81"/>
      <c r="BL1730" s="81"/>
      <c r="BM1730" s="81"/>
      <c r="BN1730" s="81"/>
      <c r="BO1730" s="81"/>
      <c r="BP1730" s="81"/>
      <c r="BQ1730" s="81"/>
      <c r="BR1730" s="81"/>
      <c r="BS1730" s="81"/>
      <c r="BT1730" s="81"/>
      <c r="BU1730" s="81"/>
      <c r="BV1730" s="81"/>
      <c r="BW1730" s="81"/>
      <c r="BX1730" s="81"/>
      <c r="BY1730" s="81"/>
      <c r="BZ1730" s="81"/>
      <c r="CA1730" s="81"/>
      <c r="CB1730" s="81"/>
      <c r="CC1730" s="81"/>
      <c r="CD1730" s="81"/>
      <c r="CE1730" s="81"/>
      <c r="CF1730" s="81"/>
      <c r="CG1730" s="81"/>
      <c r="CH1730" s="81"/>
      <c r="CI1730" s="81"/>
      <c r="CJ1730" s="81"/>
      <c r="CK1730" s="81"/>
      <c r="CL1730" s="81"/>
      <c r="CM1730" s="81"/>
      <c r="CN1730" s="81"/>
      <c r="CO1730" s="81"/>
      <c r="CP1730" s="81"/>
      <c r="CQ1730" s="81"/>
      <c r="CR1730" s="81"/>
      <c r="CS1730" s="81"/>
      <c r="CT1730" s="81"/>
      <c r="CU1730" s="81"/>
      <c r="CV1730" s="81"/>
      <c r="CW1730" s="81"/>
      <c r="CX1730" s="81"/>
      <c r="CY1730" s="81"/>
      <c r="CZ1730" s="81"/>
      <c r="DA1730" s="81"/>
      <c r="DB1730" s="81"/>
      <c r="DC1730" s="81"/>
      <c r="DD1730" s="81"/>
      <c r="DE1730" s="81"/>
      <c r="DF1730" s="81"/>
    </row>
    <row r="1731" spans="42:110" s="144" customFormat="1" x14ac:dyDescent="0.25">
      <c r="AP1731" s="81"/>
      <c r="AQ1731" s="81"/>
      <c r="AR1731" s="81"/>
      <c r="AS1731" s="81"/>
      <c r="AT1731" s="81"/>
      <c r="AU1731" s="81"/>
      <c r="AV1731" s="81"/>
      <c r="AW1731" s="81"/>
      <c r="AX1731" s="81"/>
      <c r="AY1731" s="81"/>
      <c r="AZ1731" s="81"/>
      <c r="BA1731" s="81"/>
      <c r="BB1731" s="81"/>
      <c r="BC1731" s="81"/>
      <c r="BD1731" s="81"/>
      <c r="BE1731" s="81"/>
      <c r="BF1731" s="81"/>
      <c r="BG1731" s="81"/>
      <c r="BH1731" s="81"/>
      <c r="BI1731" s="81"/>
      <c r="BJ1731" s="81"/>
      <c r="BK1731" s="81"/>
      <c r="BL1731" s="81"/>
      <c r="BM1731" s="81"/>
      <c r="BN1731" s="81"/>
      <c r="BO1731" s="81"/>
      <c r="BP1731" s="81"/>
      <c r="BQ1731" s="81"/>
      <c r="BR1731" s="81"/>
      <c r="BS1731" s="81"/>
      <c r="BT1731" s="81"/>
      <c r="BU1731" s="81"/>
      <c r="BV1731" s="81"/>
      <c r="BW1731" s="81"/>
      <c r="BX1731" s="81"/>
      <c r="BY1731" s="81"/>
      <c r="BZ1731" s="81"/>
      <c r="CA1731" s="81"/>
      <c r="CB1731" s="81"/>
      <c r="CC1731" s="81"/>
      <c r="CD1731" s="81"/>
      <c r="CE1731" s="81"/>
      <c r="CF1731" s="81"/>
      <c r="CG1731" s="81"/>
      <c r="CH1731" s="81"/>
      <c r="CI1731" s="81"/>
      <c r="CJ1731" s="81"/>
      <c r="CK1731" s="81"/>
      <c r="CL1731" s="81"/>
      <c r="CM1731" s="81"/>
      <c r="CN1731" s="81"/>
      <c r="CO1731" s="81"/>
      <c r="CP1731" s="81"/>
      <c r="CQ1731" s="81"/>
      <c r="CR1731" s="81"/>
      <c r="CS1731" s="81"/>
      <c r="CT1731" s="81"/>
      <c r="CU1731" s="81"/>
      <c r="CV1731" s="81"/>
      <c r="CW1731" s="81"/>
      <c r="CX1731" s="81"/>
      <c r="CY1731" s="81"/>
      <c r="CZ1731" s="81"/>
      <c r="DA1731" s="81"/>
      <c r="DB1731" s="81"/>
      <c r="DC1731" s="81"/>
      <c r="DD1731" s="81"/>
      <c r="DE1731" s="81"/>
      <c r="DF1731" s="81"/>
    </row>
    <row r="1732" spans="42:110" s="144" customFormat="1" x14ac:dyDescent="0.25">
      <c r="AP1732" s="81"/>
      <c r="AQ1732" s="81"/>
      <c r="AR1732" s="81"/>
      <c r="AS1732" s="81"/>
      <c r="AT1732" s="81"/>
      <c r="AU1732" s="81"/>
      <c r="AV1732" s="81"/>
      <c r="AW1732" s="81"/>
      <c r="AX1732" s="81"/>
      <c r="AY1732" s="81"/>
      <c r="AZ1732" s="81"/>
      <c r="BA1732" s="81"/>
      <c r="BB1732" s="81"/>
      <c r="BC1732" s="81"/>
      <c r="BD1732" s="81"/>
      <c r="BE1732" s="81"/>
      <c r="BF1732" s="81"/>
      <c r="BG1732" s="81"/>
      <c r="BH1732" s="81"/>
      <c r="BI1732" s="81"/>
      <c r="BJ1732" s="81"/>
      <c r="BK1732" s="81"/>
      <c r="BL1732" s="81"/>
      <c r="BM1732" s="81"/>
      <c r="BN1732" s="81"/>
      <c r="BO1732" s="81"/>
      <c r="BP1732" s="81"/>
      <c r="BQ1732" s="81"/>
      <c r="BR1732" s="81"/>
      <c r="BS1732" s="81"/>
      <c r="BT1732" s="81"/>
      <c r="BU1732" s="81"/>
      <c r="BV1732" s="81"/>
      <c r="BW1732" s="81"/>
      <c r="BX1732" s="81"/>
      <c r="BY1732" s="81"/>
      <c r="BZ1732" s="81"/>
      <c r="CA1732" s="81"/>
      <c r="CB1732" s="81"/>
      <c r="CC1732" s="81"/>
      <c r="CD1732" s="81"/>
      <c r="CE1732" s="81"/>
      <c r="CF1732" s="81"/>
      <c r="CG1732" s="81"/>
      <c r="CH1732" s="81"/>
      <c r="CI1732" s="81"/>
      <c r="CJ1732" s="81"/>
      <c r="CK1732" s="81"/>
      <c r="CL1732" s="81"/>
      <c r="CM1732" s="81"/>
      <c r="CN1732" s="81"/>
      <c r="CO1732" s="81"/>
      <c r="CP1732" s="81"/>
      <c r="CQ1732" s="81"/>
      <c r="CR1732" s="81"/>
      <c r="CS1732" s="81"/>
      <c r="CT1732" s="81"/>
      <c r="CU1732" s="81"/>
      <c r="CV1732" s="81"/>
      <c r="CW1732" s="81"/>
      <c r="CX1732" s="81"/>
      <c r="CY1732" s="81"/>
      <c r="CZ1732" s="81"/>
      <c r="DA1732" s="81"/>
      <c r="DB1732" s="81"/>
      <c r="DC1732" s="81"/>
      <c r="DD1732" s="81"/>
      <c r="DE1732" s="81"/>
      <c r="DF1732" s="81"/>
    </row>
    <row r="1733" spans="42:110" s="144" customFormat="1" x14ac:dyDescent="0.25">
      <c r="AP1733" s="81"/>
      <c r="AQ1733" s="81"/>
      <c r="AR1733" s="81"/>
      <c r="AS1733" s="81"/>
      <c r="AT1733" s="81"/>
      <c r="AU1733" s="81"/>
      <c r="AV1733" s="81"/>
      <c r="AW1733" s="81"/>
      <c r="AX1733" s="81"/>
      <c r="AY1733" s="81"/>
      <c r="AZ1733" s="81"/>
      <c r="BA1733" s="81"/>
      <c r="BB1733" s="81"/>
      <c r="BC1733" s="81"/>
      <c r="BD1733" s="81"/>
      <c r="BE1733" s="81"/>
      <c r="BF1733" s="81"/>
      <c r="BG1733" s="81"/>
      <c r="BH1733" s="81"/>
      <c r="BI1733" s="81"/>
      <c r="BJ1733" s="81"/>
      <c r="BK1733" s="81"/>
      <c r="BL1733" s="81"/>
      <c r="BM1733" s="81"/>
      <c r="BN1733" s="81"/>
      <c r="BO1733" s="81"/>
      <c r="BP1733" s="81"/>
      <c r="BQ1733" s="81"/>
      <c r="BR1733" s="81"/>
      <c r="BS1733" s="81"/>
      <c r="BT1733" s="81"/>
      <c r="BU1733" s="81"/>
      <c r="BV1733" s="81"/>
      <c r="BW1733" s="81"/>
      <c r="BX1733" s="81"/>
      <c r="BY1733" s="81"/>
      <c r="BZ1733" s="81"/>
      <c r="CA1733" s="81"/>
      <c r="CB1733" s="81"/>
      <c r="CC1733" s="81"/>
      <c r="CD1733" s="81"/>
      <c r="CE1733" s="81"/>
      <c r="CF1733" s="81"/>
      <c r="CG1733" s="81"/>
      <c r="CH1733" s="81"/>
      <c r="CI1733" s="81"/>
      <c r="CJ1733" s="81"/>
      <c r="CK1733" s="81"/>
      <c r="CL1733" s="81"/>
      <c r="CM1733" s="81"/>
      <c r="CN1733" s="81"/>
      <c r="CO1733" s="81"/>
      <c r="CP1733" s="81"/>
      <c r="CQ1733" s="81"/>
      <c r="CR1733" s="81"/>
      <c r="CS1733" s="81"/>
      <c r="CT1733" s="81"/>
      <c r="CU1733" s="81"/>
      <c r="CV1733" s="81"/>
      <c r="CW1733" s="81"/>
      <c r="CX1733" s="81"/>
      <c r="CY1733" s="81"/>
      <c r="CZ1733" s="81"/>
      <c r="DA1733" s="81"/>
      <c r="DB1733" s="81"/>
      <c r="DC1733" s="81"/>
      <c r="DD1733" s="81"/>
      <c r="DE1733" s="81"/>
      <c r="DF1733" s="81"/>
    </row>
    <row r="1734" spans="42:110" s="144" customFormat="1" x14ac:dyDescent="0.25">
      <c r="AP1734" s="81"/>
      <c r="AQ1734" s="81"/>
      <c r="AR1734" s="81"/>
      <c r="AS1734" s="81"/>
      <c r="AT1734" s="81"/>
      <c r="AU1734" s="81"/>
      <c r="AV1734" s="81"/>
      <c r="AW1734" s="81"/>
      <c r="AX1734" s="81"/>
      <c r="AY1734" s="81"/>
      <c r="AZ1734" s="81"/>
      <c r="BA1734" s="81"/>
      <c r="BB1734" s="81"/>
      <c r="BC1734" s="81"/>
      <c r="BD1734" s="81"/>
      <c r="BE1734" s="81"/>
      <c r="BF1734" s="81"/>
      <c r="BG1734" s="81"/>
      <c r="BH1734" s="81"/>
      <c r="BI1734" s="81"/>
      <c r="BJ1734" s="81"/>
      <c r="BK1734" s="81"/>
      <c r="BL1734" s="81"/>
      <c r="BM1734" s="81"/>
      <c r="BN1734" s="81"/>
      <c r="BO1734" s="81"/>
      <c r="BP1734" s="81"/>
      <c r="BQ1734" s="81"/>
      <c r="BR1734" s="81"/>
      <c r="BS1734" s="81"/>
      <c r="BT1734" s="81"/>
      <c r="BU1734" s="81"/>
      <c r="BV1734" s="81"/>
      <c r="BW1734" s="81"/>
      <c r="BX1734" s="81"/>
      <c r="BY1734" s="81"/>
      <c r="BZ1734" s="81"/>
      <c r="CA1734" s="81"/>
      <c r="CB1734" s="81"/>
      <c r="CC1734" s="81"/>
      <c r="CD1734" s="81"/>
      <c r="CE1734" s="81"/>
      <c r="CF1734" s="81"/>
      <c r="CG1734" s="81"/>
      <c r="CH1734" s="81"/>
      <c r="CI1734" s="81"/>
      <c r="CJ1734" s="81"/>
      <c r="CK1734" s="81"/>
      <c r="CL1734" s="81"/>
      <c r="CM1734" s="81"/>
      <c r="CN1734" s="81"/>
      <c r="CO1734" s="81"/>
      <c r="CP1734" s="81"/>
      <c r="CQ1734" s="81"/>
      <c r="CR1734" s="81"/>
      <c r="CS1734" s="81"/>
      <c r="CT1734" s="81"/>
      <c r="CU1734" s="81"/>
      <c r="CV1734" s="81"/>
      <c r="CW1734" s="81"/>
      <c r="CX1734" s="81"/>
      <c r="CY1734" s="81"/>
      <c r="CZ1734" s="81"/>
      <c r="DA1734" s="81"/>
      <c r="DB1734" s="81"/>
      <c r="DC1734" s="81"/>
      <c r="DD1734" s="81"/>
      <c r="DE1734" s="81"/>
      <c r="DF1734" s="81"/>
    </row>
    <row r="1735" spans="42:110" s="144" customFormat="1" x14ac:dyDescent="0.25">
      <c r="AP1735" s="81"/>
      <c r="AQ1735" s="81"/>
      <c r="AR1735" s="81"/>
      <c r="AS1735" s="81"/>
      <c r="AT1735" s="81"/>
      <c r="AU1735" s="81"/>
      <c r="AV1735" s="81"/>
      <c r="AW1735" s="81"/>
      <c r="AX1735" s="81"/>
      <c r="AY1735" s="81"/>
      <c r="AZ1735" s="81"/>
      <c r="BA1735" s="81"/>
      <c r="BB1735" s="81"/>
      <c r="BC1735" s="81"/>
      <c r="BD1735" s="81"/>
      <c r="BE1735" s="81"/>
      <c r="BF1735" s="81"/>
      <c r="BG1735" s="81"/>
      <c r="BH1735" s="81"/>
      <c r="BI1735" s="81"/>
      <c r="BJ1735" s="81"/>
      <c r="BK1735" s="81"/>
      <c r="BL1735" s="81"/>
      <c r="BM1735" s="81"/>
      <c r="BN1735" s="81"/>
      <c r="BO1735" s="81"/>
      <c r="BP1735" s="81"/>
      <c r="BQ1735" s="81"/>
      <c r="BR1735" s="81"/>
      <c r="BS1735" s="81"/>
      <c r="BT1735" s="81"/>
      <c r="BU1735" s="81"/>
      <c r="BV1735" s="81"/>
      <c r="BW1735" s="81"/>
      <c r="BX1735" s="81"/>
      <c r="BY1735" s="81"/>
      <c r="BZ1735" s="81"/>
      <c r="CA1735" s="81"/>
      <c r="CB1735" s="81"/>
      <c r="CC1735" s="81"/>
      <c r="CD1735" s="81"/>
      <c r="CE1735" s="81"/>
      <c r="CF1735" s="81"/>
      <c r="CG1735" s="81"/>
      <c r="CH1735" s="81"/>
      <c r="CI1735" s="81"/>
      <c r="CJ1735" s="81"/>
      <c r="CK1735" s="81"/>
      <c r="CL1735" s="81"/>
      <c r="CM1735" s="81"/>
      <c r="CN1735" s="81"/>
      <c r="CO1735" s="81"/>
      <c r="CP1735" s="81"/>
      <c r="CQ1735" s="81"/>
      <c r="CR1735" s="81"/>
      <c r="CS1735" s="81"/>
      <c r="CT1735" s="81"/>
      <c r="CU1735" s="81"/>
      <c r="CV1735" s="81"/>
      <c r="CW1735" s="81"/>
      <c r="CX1735" s="81"/>
      <c r="CY1735" s="81"/>
      <c r="CZ1735" s="81"/>
      <c r="DA1735" s="81"/>
      <c r="DB1735" s="81"/>
      <c r="DC1735" s="81"/>
      <c r="DD1735" s="81"/>
      <c r="DE1735" s="81"/>
      <c r="DF1735" s="81"/>
    </row>
    <row r="1736" spans="42:110" s="144" customFormat="1" x14ac:dyDescent="0.25">
      <c r="AP1736" s="81"/>
      <c r="AQ1736" s="81"/>
      <c r="AR1736" s="81"/>
      <c r="AS1736" s="81"/>
      <c r="AT1736" s="81"/>
      <c r="AU1736" s="81"/>
      <c r="AV1736" s="81"/>
      <c r="AW1736" s="81"/>
      <c r="AX1736" s="81"/>
      <c r="AY1736" s="81"/>
      <c r="AZ1736" s="81"/>
      <c r="BA1736" s="81"/>
      <c r="BB1736" s="81"/>
      <c r="BC1736" s="81"/>
      <c r="BD1736" s="81"/>
      <c r="BE1736" s="81"/>
      <c r="BF1736" s="81"/>
      <c r="BG1736" s="81"/>
      <c r="BH1736" s="81"/>
      <c r="BI1736" s="81"/>
      <c r="BJ1736" s="81"/>
      <c r="BK1736" s="81"/>
      <c r="BL1736" s="81"/>
      <c r="BM1736" s="81"/>
      <c r="BN1736" s="81"/>
      <c r="BO1736" s="81"/>
      <c r="BP1736" s="81"/>
      <c r="BQ1736" s="81"/>
      <c r="BR1736" s="81"/>
      <c r="BS1736" s="81"/>
      <c r="BT1736" s="81"/>
      <c r="BU1736" s="81"/>
      <c r="BV1736" s="81"/>
      <c r="BW1736" s="81"/>
      <c r="BX1736" s="81"/>
      <c r="BY1736" s="81"/>
      <c r="BZ1736" s="81"/>
      <c r="CA1736" s="81"/>
      <c r="CB1736" s="81"/>
      <c r="CC1736" s="81"/>
      <c r="CD1736" s="81"/>
      <c r="CE1736" s="81"/>
      <c r="CF1736" s="81"/>
      <c r="CG1736" s="81"/>
      <c r="CH1736" s="81"/>
      <c r="CI1736" s="81"/>
      <c r="CJ1736" s="81"/>
      <c r="CK1736" s="81"/>
      <c r="CL1736" s="81"/>
      <c r="CM1736" s="81"/>
      <c r="CN1736" s="81"/>
      <c r="CO1736" s="81"/>
      <c r="CP1736" s="81"/>
      <c r="CQ1736" s="81"/>
      <c r="CR1736" s="81"/>
      <c r="CS1736" s="81"/>
      <c r="CT1736" s="81"/>
      <c r="CU1736" s="81"/>
      <c r="CV1736" s="81"/>
      <c r="CW1736" s="81"/>
      <c r="CX1736" s="81"/>
      <c r="CY1736" s="81"/>
      <c r="CZ1736" s="81"/>
      <c r="DA1736" s="81"/>
      <c r="DB1736" s="81"/>
      <c r="DC1736" s="81"/>
      <c r="DD1736" s="81"/>
      <c r="DE1736" s="81"/>
      <c r="DF1736" s="81"/>
    </row>
    <row r="1737" spans="42:110" s="144" customFormat="1" x14ac:dyDescent="0.25">
      <c r="AP1737" s="81"/>
      <c r="AQ1737" s="81"/>
      <c r="AR1737" s="81"/>
      <c r="AS1737" s="81"/>
      <c r="AT1737" s="81"/>
      <c r="AU1737" s="81"/>
      <c r="AV1737" s="81"/>
      <c r="AW1737" s="81"/>
      <c r="AX1737" s="81"/>
      <c r="AY1737" s="81"/>
      <c r="AZ1737" s="81"/>
      <c r="BA1737" s="81"/>
      <c r="BB1737" s="81"/>
      <c r="BC1737" s="81"/>
      <c r="BD1737" s="81"/>
      <c r="BE1737" s="81"/>
      <c r="BF1737" s="81"/>
      <c r="BG1737" s="81"/>
      <c r="BH1737" s="81"/>
      <c r="BI1737" s="81"/>
      <c r="BJ1737" s="81"/>
      <c r="BK1737" s="81"/>
      <c r="BL1737" s="81"/>
      <c r="BM1737" s="81"/>
      <c r="BN1737" s="81"/>
      <c r="BO1737" s="81"/>
      <c r="BP1737" s="81"/>
      <c r="BQ1737" s="81"/>
      <c r="BR1737" s="81"/>
      <c r="BS1737" s="81"/>
      <c r="BT1737" s="81"/>
      <c r="BU1737" s="81"/>
      <c r="BV1737" s="81"/>
      <c r="BW1737" s="81"/>
      <c r="BX1737" s="81"/>
      <c r="BY1737" s="81"/>
      <c r="BZ1737" s="81"/>
      <c r="CA1737" s="81"/>
      <c r="CB1737" s="81"/>
      <c r="CC1737" s="81"/>
      <c r="CD1737" s="81"/>
      <c r="CE1737" s="81"/>
      <c r="CF1737" s="81"/>
      <c r="CG1737" s="81"/>
      <c r="CH1737" s="81"/>
      <c r="CI1737" s="81"/>
      <c r="CJ1737" s="81"/>
      <c r="CK1737" s="81"/>
      <c r="CL1737" s="81"/>
      <c r="CM1737" s="81"/>
      <c r="CN1737" s="81"/>
      <c r="CO1737" s="81"/>
      <c r="CP1737" s="81"/>
      <c r="CQ1737" s="81"/>
      <c r="CR1737" s="81"/>
      <c r="CS1737" s="81"/>
      <c r="CT1737" s="81"/>
      <c r="CU1737" s="81"/>
      <c r="CV1737" s="81"/>
      <c r="CW1737" s="81"/>
      <c r="CX1737" s="81"/>
      <c r="CY1737" s="81"/>
      <c r="CZ1737" s="81"/>
      <c r="DA1737" s="81"/>
      <c r="DB1737" s="81"/>
      <c r="DC1737" s="81"/>
      <c r="DD1737" s="81"/>
      <c r="DE1737" s="81"/>
      <c r="DF1737" s="81"/>
    </row>
    <row r="1738" spans="42:110" s="144" customFormat="1" x14ac:dyDescent="0.25">
      <c r="AP1738" s="81"/>
      <c r="AQ1738" s="81"/>
      <c r="AR1738" s="81"/>
      <c r="AS1738" s="81"/>
      <c r="AT1738" s="81"/>
      <c r="AU1738" s="81"/>
      <c r="AV1738" s="81"/>
      <c r="AW1738" s="81"/>
      <c r="AX1738" s="81"/>
      <c r="AY1738" s="81"/>
      <c r="AZ1738" s="81"/>
      <c r="BA1738" s="81"/>
      <c r="BB1738" s="81"/>
      <c r="BC1738" s="81"/>
      <c r="BD1738" s="81"/>
      <c r="BE1738" s="81"/>
      <c r="BF1738" s="81"/>
      <c r="BG1738" s="81"/>
      <c r="BH1738" s="81"/>
      <c r="BI1738" s="81"/>
      <c r="BJ1738" s="81"/>
      <c r="BK1738" s="81"/>
      <c r="BL1738" s="81"/>
      <c r="BM1738" s="81"/>
      <c r="BN1738" s="81"/>
      <c r="BO1738" s="81"/>
      <c r="BP1738" s="81"/>
      <c r="BQ1738" s="81"/>
      <c r="BR1738" s="81"/>
      <c r="BS1738" s="81"/>
      <c r="BT1738" s="81"/>
      <c r="BU1738" s="81"/>
      <c r="BV1738" s="81"/>
      <c r="BW1738" s="81"/>
      <c r="BX1738" s="81"/>
      <c r="BY1738" s="81"/>
      <c r="BZ1738" s="81"/>
      <c r="CA1738" s="81"/>
      <c r="CB1738" s="81"/>
      <c r="CC1738" s="81"/>
      <c r="CD1738" s="81"/>
      <c r="CE1738" s="81"/>
      <c r="CF1738" s="81"/>
      <c r="CG1738" s="81"/>
      <c r="CH1738" s="81"/>
      <c r="CI1738" s="81"/>
      <c r="CJ1738" s="81"/>
      <c r="CK1738" s="81"/>
      <c r="CL1738" s="81"/>
      <c r="CM1738" s="81"/>
      <c r="CN1738" s="81"/>
      <c r="CO1738" s="81"/>
      <c r="CP1738" s="81"/>
      <c r="CQ1738" s="81"/>
      <c r="CR1738" s="81"/>
      <c r="CS1738" s="81"/>
      <c r="CT1738" s="81"/>
      <c r="CU1738" s="81"/>
      <c r="CV1738" s="81"/>
      <c r="CW1738" s="81"/>
      <c r="CX1738" s="81"/>
      <c r="CY1738" s="81"/>
      <c r="CZ1738" s="81"/>
      <c r="DA1738" s="81"/>
      <c r="DB1738" s="81"/>
      <c r="DC1738" s="81"/>
      <c r="DD1738" s="81"/>
      <c r="DE1738" s="81"/>
      <c r="DF1738" s="81"/>
    </row>
    <row r="1739" spans="42:110" s="144" customFormat="1" x14ac:dyDescent="0.25">
      <c r="AP1739" s="81"/>
      <c r="AQ1739" s="81"/>
      <c r="AR1739" s="81"/>
      <c r="AS1739" s="81"/>
      <c r="AT1739" s="81"/>
      <c r="AU1739" s="81"/>
      <c r="AV1739" s="81"/>
      <c r="AW1739" s="81"/>
      <c r="AX1739" s="81"/>
      <c r="AY1739" s="81"/>
      <c r="AZ1739" s="81"/>
      <c r="BA1739" s="81"/>
      <c r="BB1739" s="81"/>
      <c r="BC1739" s="81"/>
      <c r="BD1739" s="81"/>
      <c r="BE1739" s="81"/>
      <c r="BF1739" s="81"/>
      <c r="BG1739" s="81"/>
      <c r="BH1739" s="81"/>
      <c r="BI1739" s="81"/>
      <c r="BJ1739" s="81"/>
      <c r="BK1739" s="81"/>
      <c r="BL1739" s="81"/>
      <c r="BM1739" s="81"/>
      <c r="BN1739" s="81"/>
      <c r="BO1739" s="81"/>
      <c r="BP1739" s="81"/>
      <c r="BQ1739" s="81"/>
      <c r="BR1739" s="81"/>
      <c r="BS1739" s="81"/>
      <c r="BT1739" s="81"/>
      <c r="BU1739" s="81"/>
      <c r="BV1739" s="81"/>
      <c r="BW1739" s="81"/>
      <c r="BX1739" s="81"/>
      <c r="BY1739" s="81"/>
      <c r="BZ1739" s="81"/>
      <c r="CA1739" s="81"/>
      <c r="CB1739" s="81"/>
      <c r="CC1739" s="81"/>
      <c r="CD1739" s="81"/>
      <c r="CE1739" s="81"/>
      <c r="CF1739" s="81"/>
      <c r="CG1739" s="81"/>
      <c r="CH1739" s="81"/>
      <c r="CI1739" s="81"/>
      <c r="CJ1739" s="81"/>
      <c r="CK1739" s="81"/>
      <c r="CL1739" s="81"/>
      <c r="CM1739" s="81"/>
      <c r="CN1739" s="81"/>
      <c r="CO1739" s="81"/>
      <c r="CP1739" s="81"/>
      <c r="CQ1739" s="81"/>
      <c r="CR1739" s="81"/>
      <c r="CS1739" s="81"/>
      <c r="CT1739" s="81"/>
      <c r="CU1739" s="81"/>
      <c r="CV1739" s="81"/>
      <c r="CW1739" s="81"/>
      <c r="CX1739" s="81"/>
      <c r="CY1739" s="81"/>
      <c r="CZ1739" s="81"/>
      <c r="DA1739" s="81"/>
      <c r="DB1739" s="81"/>
      <c r="DC1739" s="81"/>
      <c r="DD1739" s="81"/>
      <c r="DE1739" s="81"/>
      <c r="DF1739" s="81"/>
    </row>
    <row r="1740" spans="42:110" s="144" customFormat="1" x14ac:dyDescent="0.25">
      <c r="AP1740" s="81"/>
      <c r="AQ1740" s="81"/>
      <c r="AR1740" s="81"/>
      <c r="AS1740" s="81"/>
      <c r="AT1740" s="81"/>
      <c r="AU1740" s="81"/>
      <c r="AV1740" s="81"/>
      <c r="AW1740" s="81"/>
      <c r="AX1740" s="81"/>
      <c r="AY1740" s="81"/>
      <c r="AZ1740" s="81"/>
      <c r="BA1740" s="81"/>
      <c r="BB1740" s="81"/>
      <c r="BC1740" s="81"/>
      <c r="BD1740" s="81"/>
      <c r="BE1740" s="81"/>
      <c r="BF1740" s="81"/>
      <c r="BG1740" s="81"/>
      <c r="BH1740" s="81"/>
      <c r="BI1740" s="81"/>
      <c r="BJ1740" s="81"/>
      <c r="BK1740" s="81"/>
      <c r="BL1740" s="81"/>
      <c r="BM1740" s="81"/>
      <c r="BN1740" s="81"/>
      <c r="BO1740" s="81"/>
      <c r="BP1740" s="81"/>
      <c r="BQ1740" s="81"/>
      <c r="BR1740" s="81"/>
      <c r="BS1740" s="81"/>
      <c r="BT1740" s="81"/>
      <c r="BU1740" s="81"/>
      <c r="BV1740" s="81"/>
      <c r="BW1740" s="81"/>
      <c r="BX1740" s="81"/>
      <c r="BY1740" s="81"/>
      <c r="BZ1740" s="81"/>
      <c r="CA1740" s="81"/>
      <c r="CB1740" s="81"/>
      <c r="CC1740" s="81"/>
      <c r="CD1740" s="81"/>
      <c r="CE1740" s="81"/>
      <c r="CF1740" s="81"/>
      <c r="CG1740" s="81"/>
      <c r="CH1740" s="81"/>
      <c r="CI1740" s="81"/>
      <c r="CJ1740" s="81"/>
      <c r="CK1740" s="81"/>
      <c r="CL1740" s="81"/>
      <c r="CM1740" s="81"/>
      <c r="CN1740" s="81"/>
      <c r="CO1740" s="81"/>
      <c r="CP1740" s="81"/>
      <c r="CQ1740" s="81"/>
      <c r="CR1740" s="81"/>
      <c r="CS1740" s="81"/>
      <c r="CT1740" s="81"/>
      <c r="CU1740" s="81"/>
      <c r="CV1740" s="81"/>
      <c r="CW1740" s="81"/>
      <c r="CX1740" s="81"/>
      <c r="CY1740" s="81"/>
      <c r="CZ1740" s="81"/>
      <c r="DA1740" s="81"/>
      <c r="DB1740" s="81"/>
      <c r="DC1740" s="81"/>
      <c r="DD1740" s="81"/>
      <c r="DE1740" s="81"/>
      <c r="DF1740" s="81"/>
    </row>
    <row r="1741" spans="42:110" s="144" customFormat="1" x14ac:dyDescent="0.25">
      <c r="AP1741" s="81"/>
      <c r="AQ1741" s="81"/>
      <c r="AR1741" s="81"/>
      <c r="AS1741" s="81"/>
      <c r="AT1741" s="81"/>
      <c r="AU1741" s="81"/>
      <c r="AV1741" s="81"/>
      <c r="AW1741" s="81"/>
      <c r="AX1741" s="81"/>
      <c r="AY1741" s="81"/>
      <c r="AZ1741" s="81"/>
      <c r="BA1741" s="81"/>
      <c r="BB1741" s="81"/>
      <c r="BC1741" s="81"/>
      <c r="BD1741" s="81"/>
      <c r="BE1741" s="81"/>
      <c r="BF1741" s="81"/>
      <c r="BG1741" s="81"/>
      <c r="BH1741" s="81"/>
      <c r="BI1741" s="81"/>
      <c r="BJ1741" s="81"/>
      <c r="BK1741" s="81"/>
      <c r="BL1741" s="81"/>
      <c r="BM1741" s="81"/>
      <c r="BN1741" s="81"/>
      <c r="BO1741" s="81"/>
      <c r="BP1741" s="81"/>
      <c r="BQ1741" s="81"/>
      <c r="BR1741" s="81"/>
      <c r="BS1741" s="81"/>
      <c r="BT1741" s="81"/>
      <c r="BU1741" s="81"/>
      <c r="BV1741" s="81"/>
      <c r="BW1741" s="81"/>
      <c r="BX1741" s="81"/>
      <c r="BY1741" s="81"/>
      <c r="BZ1741" s="81"/>
      <c r="CA1741" s="81"/>
      <c r="CB1741" s="81"/>
      <c r="CC1741" s="81"/>
      <c r="CD1741" s="81"/>
      <c r="CE1741" s="81"/>
      <c r="CF1741" s="81"/>
      <c r="CG1741" s="81"/>
      <c r="CH1741" s="81"/>
      <c r="CI1741" s="81"/>
      <c r="CJ1741" s="81"/>
      <c r="CK1741" s="81"/>
      <c r="CL1741" s="81"/>
      <c r="CM1741" s="81"/>
      <c r="CN1741" s="81"/>
      <c r="CO1741" s="81"/>
      <c r="CP1741" s="81"/>
      <c r="CQ1741" s="81"/>
      <c r="CR1741" s="81"/>
      <c r="CS1741" s="81"/>
      <c r="CT1741" s="81"/>
      <c r="CU1741" s="81"/>
      <c r="CV1741" s="81"/>
      <c r="CW1741" s="81"/>
      <c r="CX1741" s="81"/>
      <c r="CY1741" s="81"/>
      <c r="CZ1741" s="81"/>
      <c r="DA1741" s="81"/>
      <c r="DB1741" s="81"/>
      <c r="DC1741" s="81"/>
      <c r="DD1741" s="81"/>
      <c r="DE1741" s="81"/>
      <c r="DF1741" s="81"/>
    </row>
    <row r="1742" spans="42:110" s="144" customFormat="1" x14ac:dyDescent="0.25">
      <c r="AP1742" s="81"/>
      <c r="AQ1742" s="81"/>
      <c r="AR1742" s="81"/>
      <c r="AS1742" s="81"/>
      <c r="AT1742" s="81"/>
      <c r="AU1742" s="81"/>
      <c r="AV1742" s="81"/>
      <c r="AW1742" s="81"/>
      <c r="AX1742" s="81"/>
      <c r="AY1742" s="81"/>
      <c r="AZ1742" s="81"/>
      <c r="BA1742" s="81"/>
      <c r="BB1742" s="81"/>
      <c r="BC1742" s="81"/>
      <c r="BD1742" s="81"/>
      <c r="BE1742" s="81"/>
      <c r="BF1742" s="81"/>
      <c r="BG1742" s="81"/>
      <c r="BH1742" s="81"/>
      <c r="BI1742" s="81"/>
      <c r="BJ1742" s="81"/>
      <c r="BK1742" s="81"/>
      <c r="BL1742" s="81"/>
      <c r="BM1742" s="81"/>
      <c r="BN1742" s="81"/>
      <c r="BO1742" s="81"/>
      <c r="BP1742" s="81"/>
      <c r="BQ1742" s="81"/>
      <c r="BR1742" s="81"/>
      <c r="BS1742" s="81"/>
      <c r="BT1742" s="81"/>
      <c r="BU1742" s="81"/>
      <c r="BV1742" s="81"/>
      <c r="BW1742" s="81"/>
      <c r="BX1742" s="81"/>
      <c r="BY1742" s="81"/>
      <c r="BZ1742" s="81"/>
      <c r="CA1742" s="81"/>
      <c r="CB1742" s="81"/>
      <c r="CC1742" s="81"/>
      <c r="CD1742" s="81"/>
      <c r="CE1742" s="81"/>
      <c r="CF1742" s="81"/>
      <c r="CG1742" s="81"/>
      <c r="CH1742" s="81"/>
      <c r="CI1742" s="81"/>
      <c r="CJ1742" s="81"/>
      <c r="CK1742" s="81"/>
      <c r="CL1742" s="81"/>
      <c r="CM1742" s="81"/>
      <c r="CN1742" s="81"/>
      <c r="CO1742" s="81"/>
      <c r="CP1742" s="81"/>
      <c r="CQ1742" s="81"/>
      <c r="CR1742" s="81"/>
      <c r="CS1742" s="81"/>
      <c r="CT1742" s="81"/>
      <c r="CU1742" s="81"/>
      <c r="CV1742" s="81"/>
      <c r="CW1742" s="81"/>
      <c r="CX1742" s="81"/>
      <c r="CY1742" s="81"/>
      <c r="CZ1742" s="81"/>
      <c r="DA1742" s="81"/>
      <c r="DB1742" s="81"/>
      <c r="DC1742" s="81"/>
      <c r="DD1742" s="81"/>
      <c r="DE1742" s="81"/>
      <c r="DF1742" s="81"/>
    </row>
    <row r="1743" spans="42:110" s="144" customFormat="1" x14ac:dyDescent="0.25">
      <c r="AP1743" s="81"/>
      <c r="AQ1743" s="81"/>
      <c r="AR1743" s="81"/>
      <c r="AS1743" s="81"/>
      <c r="AT1743" s="81"/>
      <c r="AU1743" s="81"/>
      <c r="AV1743" s="81"/>
      <c r="AW1743" s="81"/>
      <c r="AX1743" s="81"/>
      <c r="AY1743" s="81"/>
      <c r="AZ1743" s="81"/>
      <c r="BA1743" s="81"/>
      <c r="BB1743" s="81"/>
      <c r="BC1743" s="81"/>
      <c r="BD1743" s="81"/>
      <c r="BE1743" s="81"/>
      <c r="BF1743" s="81"/>
      <c r="BG1743" s="81"/>
      <c r="BH1743" s="81"/>
      <c r="BI1743" s="81"/>
      <c r="BJ1743" s="81"/>
      <c r="BK1743" s="81"/>
      <c r="BL1743" s="81"/>
      <c r="BM1743" s="81"/>
      <c r="BN1743" s="81"/>
      <c r="BO1743" s="81"/>
      <c r="BP1743" s="81"/>
      <c r="BQ1743" s="81"/>
      <c r="BR1743" s="81"/>
      <c r="BS1743" s="81"/>
      <c r="BT1743" s="81"/>
      <c r="BU1743" s="81"/>
      <c r="BV1743" s="81"/>
      <c r="BW1743" s="81"/>
      <c r="BX1743" s="81"/>
      <c r="BY1743" s="81"/>
      <c r="BZ1743" s="81"/>
      <c r="CA1743" s="81"/>
      <c r="CB1743" s="81"/>
      <c r="CC1743" s="81"/>
      <c r="CD1743" s="81"/>
      <c r="CE1743" s="81"/>
      <c r="CF1743" s="81"/>
      <c r="CG1743" s="81"/>
      <c r="CH1743" s="81"/>
      <c r="CI1743" s="81"/>
      <c r="CJ1743" s="81"/>
      <c r="CK1743" s="81"/>
      <c r="CL1743" s="81"/>
      <c r="CM1743" s="81"/>
      <c r="CN1743" s="81"/>
      <c r="CO1743" s="81"/>
      <c r="CP1743" s="81"/>
      <c r="CQ1743" s="81"/>
      <c r="CR1743" s="81"/>
      <c r="CS1743" s="81"/>
      <c r="CT1743" s="81"/>
      <c r="CU1743" s="81"/>
      <c r="CV1743" s="81"/>
      <c r="CW1743" s="81"/>
      <c r="CX1743" s="81"/>
      <c r="CY1743" s="81"/>
      <c r="CZ1743" s="81"/>
      <c r="DA1743" s="81"/>
      <c r="DB1743" s="81"/>
      <c r="DC1743" s="81"/>
      <c r="DD1743" s="81"/>
      <c r="DE1743" s="81"/>
      <c r="DF1743" s="81"/>
    </row>
    <row r="1744" spans="42:110" s="144" customFormat="1" x14ac:dyDescent="0.25">
      <c r="AP1744" s="81"/>
      <c r="AQ1744" s="81"/>
      <c r="AR1744" s="81"/>
      <c r="AS1744" s="81"/>
      <c r="AT1744" s="81"/>
      <c r="AU1744" s="81"/>
      <c r="AV1744" s="81"/>
      <c r="AW1744" s="81"/>
      <c r="AX1744" s="81"/>
      <c r="AY1744" s="81"/>
      <c r="AZ1744" s="81"/>
      <c r="BA1744" s="81"/>
      <c r="BB1744" s="81"/>
      <c r="BC1744" s="81"/>
      <c r="BD1744" s="81"/>
      <c r="BE1744" s="81"/>
      <c r="BF1744" s="81"/>
      <c r="BG1744" s="81"/>
      <c r="BH1744" s="81"/>
      <c r="BI1744" s="81"/>
      <c r="BJ1744" s="81"/>
      <c r="BK1744" s="81"/>
      <c r="BL1744" s="81"/>
      <c r="BM1744" s="81"/>
      <c r="BN1744" s="81"/>
      <c r="BO1744" s="81"/>
      <c r="BP1744" s="81"/>
      <c r="BQ1744" s="81"/>
      <c r="BR1744" s="81"/>
      <c r="BS1744" s="81"/>
      <c r="BT1744" s="81"/>
      <c r="BU1744" s="81"/>
      <c r="BV1744" s="81"/>
      <c r="BW1744" s="81"/>
      <c r="BX1744" s="81"/>
      <c r="BY1744" s="81"/>
      <c r="BZ1744" s="81"/>
      <c r="CA1744" s="81"/>
      <c r="CB1744" s="81"/>
      <c r="CC1744" s="81"/>
      <c r="CD1744" s="81"/>
      <c r="CE1744" s="81"/>
      <c r="CF1744" s="81"/>
      <c r="CG1744" s="81"/>
      <c r="CH1744" s="81"/>
      <c r="CI1744" s="81"/>
      <c r="CJ1744" s="81"/>
      <c r="CK1744" s="81"/>
      <c r="CL1744" s="81"/>
      <c r="CM1744" s="81"/>
      <c r="CN1744" s="81"/>
      <c r="CO1744" s="81"/>
      <c r="CP1744" s="81"/>
      <c r="CQ1744" s="81"/>
      <c r="CR1744" s="81"/>
      <c r="CS1744" s="81"/>
      <c r="CT1744" s="81"/>
      <c r="CU1744" s="81"/>
      <c r="CV1744" s="81"/>
      <c r="CW1744" s="81"/>
      <c r="CX1744" s="81"/>
      <c r="CY1744" s="81"/>
      <c r="CZ1744" s="81"/>
      <c r="DA1744" s="81"/>
      <c r="DB1744" s="81"/>
      <c r="DC1744" s="81"/>
      <c r="DD1744" s="81"/>
      <c r="DE1744" s="81"/>
      <c r="DF1744" s="81"/>
    </row>
    <row r="1745" spans="42:110" s="144" customFormat="1" x14ac:dyDescent="0.25">
      <c r="AP1745" s="81"/>
      <c r="AQ1745" s="81"/>
      <c r="AR1745" s="81"/>
      <c r="AS1745" s="81"/>
      <c r="AT1745" s="81"/>
      <c r="AU1745" s="81"/>
      <c r="AV1745" s="81"/>
      <c r="AW1745" s="81"/>
      <c r="AX1745" s="81"/>
      <c r="AY1745" s="81"/>
      <c r="AZ1745" s="81"/>
      <c r="BA1745" s="81"/>
      <c r="BB1745" s="81"/>
      <c r="BC1745" s="81"/>
      <c r="BD1745" s="81"/>
      <c r="BE1745" s="81"/>
      <c r="BF1745" s="81"/>
      <c r="BG1745" s="81"/>
      <c r="BH1745" s="81"/>
      <c r="BI1745" s="81"/>
      <c r="BJ1745" s="81"/>
      <c r="BK1745" s="81"/>
      <c r="BL1745" s="81"/>
      <c r="BM1745" s="81"/>
      <c r="BN1745" s="81"/>
      <c r="BO1745" s="81"/>
      <c r="BP1745" s="81"/>
      <c r="BQ1745" s="81"/>
      <c r="BR1745" s="81"/>
      <c r="BS1745" s="81"/>
      <c r="BT1745" s="81"/>
      <c r="BU1745" s="81"/>
      <c r="BV1745" s="81"/>
      <c r="BW1745" s="81"/>
      <c r="BX1745" s="81"/>
      <c r="BY1745" s="81"/>
      <c r="BZ1745" s="81"/>
      <c r="CA1745" s="81"/>
      <c r="CB1745" s="81"/>
      <c r="CC1745" s="81"/>
      <c r="CD1745" s="81"/>
      <c r="CE1745" s="81"/>
      <c r="CF1745" s="81"/>
      <c r="CG1745" s="81"/>
      <c r="CH1745" s="81"/>
      <c r="CI1745" s="81"/>
      <c r="CJ1745" s="81"/>
      <c r="CK1745" s="81"/>
      <c r="CL1745" s="81"/>
      <c r="CM1745" s="81"/>
      <c r="CN1745" s="81"/>
      <c r="CO1745" s="81"/>
      <c r="CP1745" s="81"/>
      <c r="CQ1745" s="81"/>
      <c r="CR1745" s="81"/>
      <c r="CS1745" s="81"/>
      <c r="CT1745" s="81"/>
      <c r="CU1745" s="81"/>
      <c r="CV1745" s="81"/>
      <c r="CW1745" s="81"/>
      <c r="CX1745" s="81"/>
      <c r="CY1745" s="81"/>
      <c r="CZ1745" s="81"/>
      <c r="DA1745" s="81"/>
      <c r="DB1745" s="81"/>
      <c r="DC1745" s="81"/>
      <c r="DD1745" s="81"/>
      <c r="DE1745" s="81"/>
      <c r="DF1745" s="81"/>
    </row>
    <row r="1746" spans="42:110" s="144" customFormat="1" x14ac:dyDescent="0.25">
      <c r="AP1746" s="81"/>
      <c r="AQ1746" s="81"/>
      <c r="AR1746" s="81"/>
      <c r="AS1746" s="81"/>
      <c r="AT1746" s="81"/>
      <c r="AU1746" s="81"/>
      <c r="AV1746" s="81"/>
      <c r="AW1746" s="81"/>
      <c r="AX1746" s="81"/>
      <c r="AY1746" s="81"/>
      <c r="AZ1746" s="81"/>
      <c r="BA1746" s="81"/>
      <c r="BB1746" s="81"/>
      <c r="BC1746" s="81"/>
      <c r="BD1746" s="81"/>
      <c r="BE1746" s="81"/>
      <c r="BF1746" s="81"/>
      <c r="BG1746" s="81"/>
      <c r="BH1746" s="81"/>
      <c r="BI1746" s="81"/>
      <c r="BJ1746" s="81"/>
      <c r="BK1746" s="81"/>
      <c r="BL1746" s="81"/>
      <c r="BM1746" s="81"/>
      <c r="BN1746" s="81"/>
      <c r="BO1746" s="81"/>
      <c r="BP1746" s="81"/>
      <c r="BQ1746" s="81"/>
      <c r="BR1746" s="81"/>
      <c r="BS1746" s="81"/>
      <c r="BT1746" s="81"/>
      <c r="BU1746" s="81"/>
      <c r="BV1746" s="81"/>
      <c r="BW1746" s="81"/>
      <c r="BX1746" s="81"/>
      <c r="BY1746" s="81"/>
      <c r="BZ1746" s="81"/>
      <c r="CA1746" s="81"/>
      <c r="CB1746" s="81"/>
      <c r="CC1746" s="81"/>
      <c r="CD1746" s="81"/>
      <c r="CE1746" s="81"/>
      <c r="CF1746" s="81"/>
      <c r="CG1746" s="81"/>
      <c r="CH1746" s="81"/>
      <c r="CI1746" s="81"/>
      <c r="CJ1746" s="81"/>
      <c r="CK1746" s="81"/>
      <c r="CL1746" s="81"/>
      <c r="CM1746" s="81"/>
      <c r="CN1746" s="81"/>
      <c r="CO1746" s="81"/>
      <c r="CP1746" s="81"/>
      <c r="CQ1746" s="81"/>
      <c r="CR1746" s="81"/>
      <c r="CS1746" s="81"/>
      <c r="CT1746" s="81"/>
      <c r="CU1746" s="81"/>
      <c r="CV1746" s="81"/>
      <c r="CW1746" s="81"/>
      <c r="CX1746" s="81"/>
      <c r="CY1746" s="81"/>
      <c r="CZ1746" s="81"/>
      <c r="DA1746" s="81"/>
      <c r="DB1746" s="81"/>
      <c r="DC1746" s="81"/>
      <c r="DD1746" s="81"/>
      <c r="DE1746" s="81"/>
      <c r="DF1746" s="81"/>
    </row>
    <row r="1747" spans="42:110" s="144" customFormat="1" x14ac:dyDescent="0.25">
      <c r="AP1747" s="81"/>
      <c r="AQ1747" s="81"/>
      <c r="AR1747" s="81"/>
      <c r="AS1747" s="81"/>
      <c r="AT1747" s="81"/>
      <c r="AU1747" s="81"/>
      <c r="AV1747" s="81"/>
      <c r="AW1747" s="81"/>
      <c r="AX1747" s="81"/>
      <c r="AY1747" s="81"/>
      <c r="AZ1747" s="81"/>
      <c r="BA1747" s="81"/>
      <c r="BB1747" s="81"/>
      <c r="BC1747" s="81"/>
      <c r="BD1747" s="81"/>
      <c r="BE1747" s="81"/>
      <c r="BF1747" s="81"/>
      <c r="BG1747" s="81"/>
      <c r="BH1747" s="81"/>
      <c r="BI1747" s="81"/>
      <c r="BJ1747" s="81"/>
      <c r="BK1747" s="81"/>
      <c r="BL1747" s="81"/>
      <c r="BM1747" s="81"/>
      <c r="BN1747" s="81"/>
      <c r="BO1747" s="81"/>
      <c r="BP1747" s="81"/>
      <c r="BQ1747" s="81"/>
      <c r="BR1747" s="81"/>
      <c r="BS1747" s="81"/>
      <c r="BT1747" s="81"/>
      <c r="BU1747" s="81"/>
      <c r="BV1747" s="81"/>
      <c r="BW1747" s="81"/>
      <c r="BX1747" s="81"/>
      <c r="BY1747" s="81"/>
      <c r="BZ1747" s="81"/>
      <c r="CA1747" s="81"/>
      <c r="CB1747" s="81"/>
      <c r="CC1747" s="81"/>
      <c r="CD1747" s="81"/>
      <c r="CE1747" s="81"/>
      <c r="CF1747" s="81"/>
      <c r="CG1747" s="81"/>
      <c r="CH1747" s="81"/>
      <c r="CI1747" s="81"/>
      <c r="CJ1747" s="81"/>
      <c r="CK1747" s="81"/>
      <c r="CL1747" s="81"/>
      <c r="CM1747" s="81"/>
      <c r="CN1747" s="81"/>
      <c r="CO1747" s="81"/>
      <c r="CP1747" s="81"/>
      <c r="CQ1747" s="81"/>
      <c r="CR1747" s="81"/>
      <c r="CS1747" s="81"/>
      <c r="CT1747" s="81"/>
      <c r="CU1747" s="81"/>
      <c r="CV1747" s="81"/>
      <c r="CW1747" s="81"/>
      <c r="CX1747" s="81"/>
      <c r="CY1747" s="81"/>
      <c r="CZ1747" s="81"/>
      <c r="DA1747" s="81"/>
      <c r="DB1747" s="81"/>
      <c r="DC1747" s="81"/>
      <c r="DD1747" s="81"/>
      <c r="DE1747" s="81"/>
      <c r="DF1747" s="81"/>
    </row>
    <row r="1748" spans="42:110" s="144" customFormat="1" x14ac:dyDescent="0.25">
      <c r="AP1748" s="81"/>
      <c r="AQ1748" s="81"/>
      <c r="AR1748" s="81"/>
      <c r="AS1748" s="81"/>
      <c r="AT1748" s="81"/>
      <c r="AU1748" s="81"/>
      <c r="AV1748" s="81"/>
      <c r="AW1748" s="81"/>
      <c r="AX1748" s="81"/>
      <c r="AY1748" s="81"/>
      <c r="AZ1748" s="81"/>
      <c r="BA1748" s="81"/>
      <c r="BB1748" s="81"/>
      <c r="BC1748" s="81"/>
      <c r="BD1748" s="81"/>
      <c r="BE1748" s="81"/>
      <c r="BF1748" s="81"/>
      <c r="BG1748" s="81"/>
      <c r="BH1748" s="81"/>
      <c r="BI1748" s="81"/>
      <c r="BJ1748" s="81"/>
      <c r="BK1748" s="81"/>
      <c r="BL1748" s="81"/>
      <c r="BM1748" s="81"/>
      <c r="BN1748" s="81"/>
      <c r="BO1748" s="81"/>
      <c r="BP1748" s="81"/>
      <c r="BQ1748" s="81"/>
      <c r="BR1748" s="81"/>
      <c r="BS1748" s="81"/>
      <c r="BT1748" s="81"/>
      <c r="BU1748" s="81"/>
      <c r="BV1748" s="81"/>
      <c r="BW1748" s="81"/>
      <c r="BX1748" s="81"/>
      <c r="BY1748" s="81"/>
      <c r="BZ1748" s="81"/>
      <c r="CA1748" s="81"/>
      <c r="CB1748" s="81"/>
      <c r="CC1748" s="81"/>
      <c r="CD1748" s="81"/>
      <c r="CE1748" s="81"/>
      <c r="CF1748" s="81"/>
      <c r="CG1748" s="81"/>
      <c r="CH1748" s="81"/>
      <c r="CI1748" s="81"/>
      <c r="CJ1748" s="81"/>
      <c r="CK1748" s="81"/>
      <c r="CL1748" s="81"/>
      <c r="CM1748" s="81"/>
      <c r="CN1748" s="81"/>
      <c r="CO1748" s="81"/>
      <c r="CP1748" s="81"/>
      <c r="CQ1748" s="81"/>
      <c r="CR1748" s="81"/>
      <c r="CS1748" s="81"/>
      <c r="CT1748" s="81"/>
      <c r="CU1748" s="81"/>
      <c r="CV1748" s="81"/>
      <c r="CW1748" s="81"/>
      <c r="CX1748" s="81"/>
      <c r="CY1748" s="81"/>
      <c r="CZ1748" s="81"/>
      <c r="DA1748" s="81"/>
      <c r="DB1748" s="81"/>
      <c r="DC1748" s="81"/>
      <c r="DD1748" s="81"/>
      <c r="DE1748" s="81"/>
      <c r="DF1748" s="81"/>
    </row>
    <row r="1749" spans="42:110" s="144" customFormat="1" x14ac:dyDescent="0.25">
      <c r="AP1749" s="81"/>
      <c r="AQ1749" s="81"/>
      <c r="AR1749" s="81"/>
      <c r="AS1749" s="81"/>
      <c r="AT1749" s="81"/>
      <c r="AU1749" s="81"/>
      <c r="AV1749" s="81"/>
      <c r="AW1749" s="81"/>
      <c r="AX1749" s="81"/>
      <c r="AY1749" s="81"/>
      <c r="AZ1749" s="81"/>
      <c r="BA1749" s="81"/>
      <c r="BB1749" s="81"/>
      <c r="BC1749" s="81"/>
      <c r="BD1749" s="81"/>
      <c r="BE1749" s="81"/>
      <c r="BF1749" s="81"/>
      <c r="BG1749" s="81"/>
      <c r="BH1749" s="81"/>
      <c r="BI1749" s="81"/>
      <c r="BJ1749" s="81"/>
      <c r="BK1749" s="81"/>
      <c r="BL1749" s="81"/>
      <c r="BM1749" s="81"/>
      <c r="BN1749" s="81"/>
      <c r="BO1749" s="81"/>
      <c r="BP1749" s="81"/>
      <c r="BQ1749" s="81"/>
      <c r="BR1749" s="81"/>
      <c r="BS1749" s="81"/>
      <c r="BT1749" s="81"/>
      <c r="BU1749" s="81"/>
      <c r="BV1749" s="81"/>
      <c r="BW1749" s="81"/>
      <c r="BX1749" s="81"/>
      <c r="BY1749" s="81"/>
      <c r="BZ1749" s="81"/>
      <c r="CA1749" s="81"/>
      <c r="CB1749" s="81"/>
      <c r="CC1749" s="81"/>
      <c r="CD1749" s="81"/>
      <c r="CE1749" s="81"/>
      <c r="CF1749" s="81"/>
      <c r="CG1749" s="81"/>
      <c r="CH1749" s="81"/>
      <c r="CI1749" s="81"/>
      <c r="CJ1749" s="81"/>
      <c r="CK1749" s="81"/>
      <c r="CL1749" s="81"/>
      <c r="CM1749" s="81"/>
      <c r="CN1749" s="81"/>
      <c r="CO1749" s="81"/>
      <c r="CP1749" s="81"/>
      <c r="CQ1749" s="81"/>
      <c r="CR1749" s="81"/>
      <c r="CS1749" s="81"/>
      <c r="CT1749" s="81"/>
      <c r="CU1749" s="81"/>
      <c r="CV1749" s="81"/>
      <c r="CW1749" s="81"/>
      <c r="CX1749" s="81"/>
      <c r="CY1749" s="81"/>
      <c r="CZ1749" s="81"/>
      <c r="DA1749" s="81"/>
      <c r="DB1749" s="81"/>
      <c r="DC1749" s="81"/>
      <c r="DD1749" s="81"/>
      <c r="DE1749" s="81"/>
      <c r="DF1749" s="81"/>
    </row>
    <row r="1750" spans="42:110" s="144" customFormat="1" x14ac:dyDescent="0.25">
      <c r="AP1750" s="81"/>
      <c r="AQ1750" s="81"/>
      <c r="AR1750" s="81"/>
      <c r="AS1750" s="81"/>
      <c r="AT1750" s="81"/>
      <c r="AU1750" s="81"/>
      <c r="AV1750" s="81"/>
      <c r="AW1750" s="81"/>
      <c r="AX1750" s="81"/>
      <c r="AY1750" s="81"/>
      <c r="AZ1750" s="81"/>
      <c r="BA1750" s="81"/>
      <c r="BB1750" s="81"/>
      <c r="BC1750" s="81"/>
      <c r="BD1750" s="81"/>
      <c r="BE1750" s="81"/>
      <c r="BF1750" s="81"/>
      <c r="BG1750" s="81"/>
      <c r="BH1750" s="81"/>
      <c r="BI1750" s="81"/>
      <c r="BJ1750" s="81"/>
      <c r="BK1750" s="81"/>
      <c r="BL1750" s="81"/>
      <c r="BM1750" s="81"/>
      <c r="BN1750" s="81"/>
      <c r="BO1750" s="81"/>
      <c r="BP1750" s="81"/>
      <c r="BQ1750" s="81"/>
      <c r="BR1750" s="81"/>
      <c r="BS1750" s="81"/>
      <c r="BT1750" s="81"/>
      <c r="BU1750" s="81"/>
      <c r="BV1750" s="81"/>
      <c r="BW1750" s="81"/>
      <c r="BX1750" s="81"/>
      <c r="BY1750" s="81"/>
      <c r="BZ1750" s="81"/>
      <c r="CA1750" s="81"/>
      <c r="CB1750" s="81"/>
      <c r="CC1750" s="81"/>
      <c r="CD1750" s="81"/>
      <c r="CE1750" s="81"/>
      <c r="CF1750" s="81"/>
      <c r="CG1750" s="81"/>
      <c r="CH1750" s="81"/>
      <c r="CI1750" s="81"/>
      <c r="CJ1750" s="81"/>
      <c r="CK1750" s="81"/>
      <c r="CL1750" s="81"/>
      <c r="CM1750" s="81"/>
      <c r="CN1750" s="81"/>
      <c r="CO1750" s="81"/>
      <c r="CP1750" s="81"/>
      <c r="CQ1750" s="81"/>
      <c r="CR1750" s="81"/>
      <c r="CS1750" s="81"/>
      <c r="CT1750" s="81"/>
      <c r="CU1750" s="81"/>
      <c r="CV1750" s="81"/>
      <c r="CW1750" s="81"/>
      <c r="CX1750" s="81"/>
      <c r="CY1750" s="81"/>
      <c r="CZ1750" s="81"/>
      <c r="DA1750" s="81"/>
      <c r="DB1750" s="81"/>
      <c r="DC1750" s="81"/>
      <c r="DD1750" s="81"/>
      <c r="DE1750" s="81"/>
      <c r="DF1750" s="81"/>
    </row>
    <row r="1751" spans="42:110" s="144" customFormat="1" x14ac:dyDescent="0.25">
      <c r="AP1751" s="81"/>
      <c r="AQ1751" s="81"/>
      <c r="AR1751" s="81"/>
      <c r="AS1751" s="81"/>
      <c r="AT1751" s="81"/>
      <c r="AU1751" s="81"/>
      <c r="AV1751" s="81"/>
      <c r="AW1751" s="81"/>
      <c r="AX1751" s="81"/>
      <c r="AY1751" s="81"/>
      <c r="AZ1751" s="81"/>
      <c r="BA1751" s="81"/>
      <c r="BB1751" s="81"/>
      <c r="BC1751" s="81"/>
      <c r="BD1751" s="81"/>
      <c r="BE1751" s="81"/>
      <c r="BF1751" s="81"/>
      <c r="BG1751" s="81"/>
      <c r="BH1751" s="81"/>
      <c r="BI1751" s="81"/>
      <c r="BJ1751" s="81"/>
      <c r="BK1751" s="81"/>
      <c r="BL1751" s="81"/>
      <c r="BM1751" s="81"/>
      <c r="BN1751" s="81"/>
      <c r="BO1751" s="81"/>
      <c r="BP1751" s="81"/>
      <c r="BQ1751" s="81"/>
      <c r="BR1751" s="81"/>
      <c r="BS1751" s="81"/>
      <c r="BT1751" s="81"/>
      <c r="BU1751" s="81"/>
      <c r="BV1751" s="81"/>
      <c r="BW1751" s="81"/>
      <c r="BX1751" s="81"/>
      <c r="BY1751" s="81"/>
      <c r="BZ1751" s="81"/>
      <c r="CA1751" s="81"/>
      <c r="CB1751" s="81"/>
      <c r="CC1751" s="81"/>
      <c r="CD1751" s="81"/>
      <c r="CE1751" s="81"/>
      <c r="CF1751" s="81"/>
      <c r="CG1751" s="81"/>
      <c r="CH1751" s="81"/>
      <c r="CI1751" s="81"/>
      <c r="CJ1751" s="81"/>
      <c r="CK1751" s="81"/>
      <c r="CL1751" s="81"/>
      <c r="CM1751" s="81"/>
      <c r="CN1751" s="81"/>
      <c r="CO1751" s="81"/>
      <c r="CP1751" s="81"/>
      <c r="CQ1751" s="81"/>
      <c r="CR1751" s="81"/>
      <c r="CS1751" s="81"/>
      <c r="CT1751" s="81"/>
      <c r="CU1751" s="81"/>
      <c r="CV1751" s="81"/>
      <c r="CW1751" s="81"/>
      <c r="CX1751" s="81"/>
      <c r="CY1751" s="81"/>
      <c r="CZ1751" s="81"/>
      <c r="DA1751" s="81"/>
      <c r="DB1751" s="81"/>
      <c r="DC1751" s="81"/>
      <c r="DD1751" s="81"/>
      <c r="DE1751" s="81"/>
      <c r="DF1751" s="81"/>
    </row>
    <row r="1752" spans="42:110" s="144" customFormat="1" x14ac:dyDescent="0.25">
      <c r="AP1752" s="81"/>
      <c r="AQ1752" s="81"/>
      <c r="AR1752" s="81"/>
      <c r="AS1752" s="81"/>
      <c r="AT1752" s="81"/>
      <c r="AU1752" s="81"/>
      <c r="AV1752" s="81"/>
      <c r="AW1752" s="81"/>
      <c r="AX1752" s="81"/>
      <c r="AY1752" s="81"/>
      <c r="AZ1752" s="81"/>
      <c r="BA1752" s="81"/>
      <c r="BB1752" s="81"/>
      <c r="BC1752" s="81"/>
      <c r="BD1752" s="81"/>
      <c r="BE1752" s="81"/>
      <c r="BF1752" s="81"/>
      <c r="BG1752" s="81"/>
      <c r="BH1752" s="81"/>
      <c r="BI1752" s="81"/>
      <c r="BJ1752" s="81"/>
      <c r="BK1752" s="81"/>
      <c r="BL1752" s="81"/>
      <c r="BM1752" s="81"/>
      <c r="BN1752" s="81"/>
      <c r="BO1752" s="81"/>
      <c r="BP1752" s="81"/>
      <c r="BQ1752" s="81"/>
      <c r="BR1752" s="81"/>
      <c r="BS1752" s="81"/>
      <c r="BT1752" s="81"/>
      <c r="BU1752" s="81"/>
      <c r="BV1752" s="81"/>
      <c r="BW1752" s="81"/>
      <c r="BX1752" s="81"/>
      <c r="BY1752" s="81"/>
      <c r="BZ1752" s="81"/>
      <c r="CA1752" s="81"/>
      <c r="CB1752" s="81"/>
      <c r="CC1752" s="81"/>
      <c r="CD1752" s="81"/>
      <c r="CE1752" s="81"/>
      <c r="CF1752" s="81"/>
      <c r="CG1752" s="81"/>
      <c r="CH1752" s="81"/>
      <c r="CI1752" s="81"/>
      <c r="CJ1752" s="81"/>
      <c r="CK1752" s="81"/>
      <c r="CL1752" s="81"/>
      <c r="CM1752" s="81"/>
      <c r="CN1752" s="81"/>
      <c r="CO1752" s="81"/>
      <c r="CP1752" s="81"/>
      <c r="CQ1752" s="81"/>
      <c r="CR1752" s="81"/>
      <c r="CS1752" s="81"/>
      <c r="CT1752" s="81"/>
      <c r="CU1752" s="81"/>
      <c r="CV1752" s="81"/>
      <c r="CW1752" s="81"/>
      <c r="CX1752" s="81"/>
      <c r="CY1752" s="81"/>
      <c r="CZ1752" s="81"/>
      <c r="DA1752" s="81"/>
      <c r="DB1752" s="81"/>
      <c r="DC1752" s="81"/>
      <c r="DD1752" s="81"/>
      <c r="DE1752" s="81"/>
      <c r="DF1752" s="81"/>
    </row>
    <row r="1753" spans="42:110" s="144" customFormat="1" x14ac:dyDescent="0.25">
      <c r="AP1753" s="81"/>
      <c r="AQ1753" s="81"/>
      <c r="AR1753" s="81"/>
      <c r="AS1753" s="81"/>
      <c r="AT1753" s="81"/>
      <c r="AU1753" s="81"/>
      <c r="AV1753" s="81"/>
      <c r="AW1753" s="81"/>
      <c r="AX1753" s="81"/>
      <c r="AY1753" s="81"/>
      <c r="AZ1753" s="81"/>
      <c r="BA1753" s="81"/>
      <c r="BB1753" s="81"/>
      <c r="BC1753" s="81"/>
      <c r="BD1753" s="81"/>
      <c r="BE1753" s="81"/>
      <c r="BF1753" s="81"/>
      <c r="BG1753" s="81"/>
      <c r="BH1753" s="81"/>
      <c r="BI1753" s="81"/>
      <c r="BJ1753" s="81"/>
      <c r="BK1753" s="81"/>
      <c r="BL1753" s="81"/>
      <c r="BM1753" s="81"/>
      <c r="BN1753" s="81"/>
      <c r="BO1753" s="81"/>
      <c r="BP1753" s="81"/>
      <c r="BQ1753" s="81"/>
      <c r="BR1753" s="81"/>
      <c r="BS1753" s="81"/>
      <c r="BT1753" s="81"/>
      <c r="BU1753" s="81"/>
      <c r="BV1753" s="81"/>
      <c r="BW1753" s="81"/>
      <c r="BX1753" s="81"/>
      <c r="BY1753" s="81"/>
      <c r="BZ1753" s="81"/>
      <c r="CA1753" s="81"/>
      <c r="CB1753" s="81"/>
      <c r="CC1753" s="81"/>
      <c r="CD1753" s="81"/>
      <c r="CE1753" s="81"/>
      <c r="CF1753" s="81"/>
      <c r="CG1753" s="81"/>
      <c r="CH1753" s="81"/>
      <c r="CI1753" s="81"/>
      <c r="CJ1753" s="81"/>
      <c r="CK1753" s="81"/>
      <c r="CL1753" s="81"/>
      <c r="CM1753" s="81"/>
      <c r="CN1753" s="81"/>
      <c r="CO1753" s="81"/>
      <c r="CP1753" s="81"/>
      <c r="CQ1753" s="81"/>
      <c r="CR1753" s="81"/>
      <c r="CS1753" s="81"/>
      <c r="CT1753" s="81"/>
      <c r="CU1753" s="81"/>
      <c r="CV1753" s="81"/>
      <c r="CW1753" s="81"/>
      <c r="CX1753" s="81"/>
      <c r="CY1753" s="81"/>
      <c r="CZ1753" s="81"/>
      <c r="DA1753" s="81"/>
      <c r="DB1753" s="81"/>
      <c r="DC1753" s="81"/>
      <c r="DD1753" s="81"/>
      <c r="DE1753" s="81"/>
      <c r="DF1753" s="81"/>
    </row>
    <row r="1754" spans="42:110" s="144" customFormat="1" x14ac:dyDescent="0.25">
      <c r="AP1754" s="81"/>
      <c r="AQ1754" s="81"/>
      <c r="AR1754" s="81"/>
      <c r="AS1754" s="81"/>
      <c r="AT1754" s="81"/>
      <c r="AU1754" s="81"/>
      <c r="AV1754" s="81"/>
      <c r="AW1754" s="81"/>
      <c r="AX1754" s="81"/>
      <c r="AY1754" s="81"/>
      <c r="AZ1754" s="81"/>
      <c r="BA1754" s="81"/>
      <c r="BB1754" s="81"/>
      <c r="BC1754" s="81"/>
      <c r="BD1754" s="81"/>
      <c r="BE1754" s="81"/>
      <c r="BF1754" s="81"/>
      <c r="BG1754" s="81"/>
      <c r="BH1754" s="81"/>
      <c r="BI1754" s="81"/>
      <c r="BJ1754" s="81"/>
      <c r="BK1754" s="81"/>
      <c r="BL1754" s="81"/>
      <c r="BM1754" s="81"/>
      <c r="BN1754" s="81"/>
      <c r="BO1754" s="81"/>
      <c r="BP1754" s="81"/>
      <c r="BQ1754" s="81"/>
      <c r="BR1754" s="81"/>
      <c r="BS1754" s="81"/>
      <c r="BT1754" s="81"/>
      <c r="BU1754" s="81"/>
      <c r="BV1754" s="81"/>
      <c r="BW1754" s="81"/>
      <c r="BX1754" s="81"/>
      <c r="BY1754" s="81"/>
      <c r="BZ1754" s="81"/>
      <c r="CA1754" s="81"/>
      <c r="CB1754" s="81"/>
      <c r="CC1754" s="81"/>
      <c r="CD1754" s="81"/>
      <c r="CE1754" s="81"/>
      <c r="CF1754" s="81"/>
      <c r="CG1754" s="81"/>
      <c r="CH1754" s="81"/>
      <c r="CI1754" s="81"/>
      <c r="CJ1754" s="81"/>
      <c r="CK1754" s="81"/>
      <c r="CL1754" s="81"/>
      <c r="CM1754" s="81"/>
      <c r="CN1754" s="81"/>
      <c r="CO1754" s="81"/>
      <c r="CP1754" s="81"/>
      <c r="CQ1754" s="81"/>
      <c r="CR1754" s="81"/>
      <c r="CS1754" s="81"/>
      <c r="CT1754" s="81"/>
      <c r="CU1754" s="81"/>
      <c r="CV1754" s="81"/>
      <c r="CW1754" s="81"/>
      <c r="CX1754" s="81"/>
      <c r="CY1754" s="81"/>
      <c r="CZ1754" s="81"/>
      <c r="DA1754" s="81"/>
      <c r="DB1754" s="81"/>
      <c r="DC1754" s="81"/>
      <c r="DD1754" s="81"/>
      <c r="DE1754" s="81"/>
      <c r="DF1754" s="81"/>
    </row>
    <row r="1755" spans="42:110" s="144" customFormat="1" x14ac:dyDescent="0.25">
      <c r="AP1755" s="81"/>
      <c r="AQ1755" s="81"/>
      <c r="AR1755" s="81"/>
      <c r="AS1755" s="81"/>
      <c r="AT1755" s="81"/>
      <c r="AU1755" s="81"/>
      <c r="AV1755" s="81"/>
      <c r="AW1755" s="81"/>
      <c r="AX1755" s="81"/>
      <c r="AY1755" s="81"/>
      <c r="AZ1755" s="81"/>
      <c r="BA1755" s="81"/>
      <c r="BB1755" s="81"/>
      <c r="BC1755" s="81"/>
      <c r="BD1755" s="81"/>
      <c r="BE1755" s="81"/>
      <c r="BF1755" s="81"/>
      <c r="BG1755" s="81"/>
      <c r="BH1755" s="81"/>
      <c r="BI1755" s="81"/>
      <c r="BJ1755" s="81"/>
      <c r="BK1755" s="81"/>
      <c r="BL1755" s="81"/>
      <c r="BM1755" s="81"/>
      <c r="BN1755" s="81"/>
      <c r="BO1755" s="81"/>
      <c r="BP1755" s="81"/>
      <c r="BQ1755" s="81"/>
      <c r="BR1755" s="81"/>
      <c r="BS1755" s="81"/>
      <c r="BT1755" s="81"/>
      <c r="BU1755" s="81"/>
      <c r="BV1755" s="81"/>
      <c r="BW1755" s="81"/>
      <c r="BX1755" s="81"/>
      <c r="BY1755" s="81"/>
      <c r="BZ1755" s="81"/>
      <c r="CA1755" s="81"/>
      <c r="CB1755" s="81"/>
      <c r="CC1755" s="81"/>
      <c r="CD1755" s="81"/>
      <c r="CE1755" s="81"/>
      <c r="CF1755" s="81"/>
      <c r="CG1755" s="81"/>
      <c r="CH1755" s="81"/>
      <c r="CI1755" s="81"/>
      <c r="CJ1755" s="81"/>
      <c r="CK1755" s="81"/>
      <c r="CL1755" s="81"/>
      <c r="CM1755" s="81"/>
      <c r="CN1755" s="81"/>
      <c r="CO1755" s="81"/>
      <c r="CP1755" s="81"/>
      <c r="CQ1755" s="81"/>
      <c r="CR1755" s="81"/>
      <c r="CS1755" s="81"/>
      <c r="CT1755" s="81"/>
      <c r="CU1755" s="81"/>
      <c r="CV1755" s="81"/>
      <c r="CW1755" s="81"/>
      <c r="CX1755" s="81"/>
      <c r="CY1755" s="81"/>
      <c r="CZ1755" s="81"/>
      <c r="DA1755" s="81"/>
      <c r="DB1755" s="81"/>
      <c r="DC1755" s="81"/>
      <c r="DD1755" s="81"/>
      <c r="DE1755" s="81"/>
      <c r="DF1755" s="81"/>
    </row>
    <row r="1756" spans="42:110" s="144" customFormat="1" x14ac:dyDescent="0.25">
      <c r="AP1756" s="81"/>
      <c r="AQ1756" s="81"/>
      <c r="AR1756" s="81"/>
      <c r="AS1756" s="81"/>
      <c r="AT1756" s="81"/>
      <c r="AU1756" s="81"/>
      <c r="AV1756" s="81"/>
      <c r="AW1756" s="81"/>
      <c r="AX1756" s="81"/>
      <c r="AY1756" s="81"/>
      <c r="AZ1756" s="81"/>
      <c r="BA1756" s="81"/>
      <c r="BB1756" s="81"/>
      <c r="BC1756" s="81"/>
      <c r="BD1756" s="81"/>
      <c r="BE1756" s="81"/>
      <c r="BF1756" s="81"/>
      <c r="BG1756" s="81"/>
      <c r="BH1756" s="81"/>
      <c r="BI1756" s="81"/>
      <c r="BJ1756" s="81"/>
      <c r="BK1756" s="81"/>
      <c r="BL1756" s="81"/>
      <c r="BM1756" s="81"/>
      <c r="BN1756" s="81"/>
      <c r="BO1756" s="81"/>
      <c r="BP1756" s="81"/>
      <c r="BQ1756" s="81"/>
      <c r="BR1756" s="81"/>
      <c r="BS1756" s="81"/>
      <c r="BT1756" s="81"/>
      <c r="BU1756" s="81"/>
      <c r="BV1756" s="81"/>
      <c r="BW1756" s="81"/>
      <c r="BX1756" s="81"/>
      <c r="BY1756" s="81"/>
      <c r="BZ1756" s="81"/>
      <c r="CA1756" s="81"/>
      <c r="CB1756" s="81"/>
      <c r="CC1756" s="81"/>
      <c r="CD1756" s="81"/>
      <c r="CE1756" s="81"/>
      <c r="CF1756" s="81"/>
      <c r="CG1756" s="81"/>
      <c r="CH1756" s="81"/>
      <c r="CI1756" s="81"/>
      <c r="CJ1756" s="81"/>
      <c r="CK1756" s="81"/>
      <c r="CL1756" s="81"/>
      <c r="CM1756" s="81"/>
      <c r="CN1756" s="81"/>
      <c r="CO1756" s="81"/>
      <c r="CP1756" s="81"/>
      <c r="CQ1756" s="81"/>
      <c r="CR1756" s="81"/>
      <c r="CS1756" s="81"/>
      <c r="CT1756" s="81"/>
      <c r="CU1756" s="81"/>
      <c r="CV1756" s="81"/>
      <c r="CW1756" s="81"/>
      <c r="CX1756" s="81"/>
      <c r="CY1756" s="81"/>
      <c r="CZ1756" s="81"/>
      <c r="DA1756" s="81"/>
      <c r="DB1756" s="81"/>
      <c r="DC1756" s="81"/>
      <c r="DD1756" s="81"/>
      <c r="DE1756" s="81"/>
      <c r="DF1756" s="81"/>
    </row>
    <row r="1757" spans="42:110" s="144" customFormat="1" x14ac:dyDescent="0.25">
      <c r="AP1757" s="81"/>
      <c r="AQ1757" s="81"/>
      <c r="AR1757" s="81"/>
      <c r="AS1757" s="81"/>
      <c r="AT1757" s="81"/>
      <c r="AU1757" s="81"/>
      <c r="AV1757" s="81"/>
      <c r="AW1757" s="81"/>
      <c r="AX1757" s="81"/>
      <c r="AY1757" s="81"/>
      <c r="AZ1757" s="81"/>
      <c r="BA1757" s="81"/>
      <c r="BB1757" s="81"/>
      <c r="BC1757" s="81"/>
      <c r="BD1757" s="81"/>
      <c r="BE1757" s="81"/>
      <c r="BF1757" s="81"/>
      <c r="BG1757" s="81"/>
      <c r="BH1757" s="81"/>
      <c r="BI1757" s="81"/>
      <c r="BJ1757" s="81"/>
      <c r="BK1757" s="81"/>
      <c r="BL1757" s="81"/>
      <c r="BM1757" s="81"/>
      <c r="BN1757" s="81"/>
      <c r="BO1757" s="81"/>
      <c r="BP1757" s="81"/>
      <c r="BQ1757" s="81"/>
      <c r="BR1757" s="81"/>
      <c r="BS1757" s="81"/>
      <c r="BT1757" s="81"/>
      <c r="BU1757" s="81"/>
      <c r="BV1757" s="81"/>
      <c r="BW1757" s="81"/>
      <c r="BX1757" s="81"/>
      <c r="BY1757" s="81"/>
      <c r="BZ1757" s="81"/>
      <c r="CA1757" s="81"/>
      <c r="CB1757" s="81"/>
      <c r="CC1757" s="81"/>
      <c r="CD1757" s="81"/>
      <c r="CE1757" s="81"/>
      <c r="CF1757" s="81"/>
      <c r="CG1757" s="81"/>
      <c r="CH1757" s="81"/>
      <c r="CI1757" s="81"/>
      <c r="CJ1757" s="81"/>
      <c r="CK1757" s="81"/>
      <c r="CL1757" s="81"/>
      <c r="CM1757" s="81"/>
      <c r="CN1757" s="81"/>
      <c r="CO1757" s="81"/>
      <c r="CP1757" s="81"/>
      <c r="CQ1757" s="81"/>
      <c r="CR1757" s="81"/>
      <c r="CS1757" s="81"/>
      <c r="CT1757" s="81"/>
      <c r="CU1757" s="81"/>
      <c r="CV1757" s="81"/>
      <c r="CW1757" s="81"/>
      <c r="CX1757" s="81"/>
      <c r="CY1757" s="81"/>
      <c r="CZ1757" s="81"/>
      <c r="DA1757" s="81"/>
      <c r="DB1757" s="81"/>
      <c r="DC1757" s="81"/>
      <c r="DD1757" s="81"/>
      <c r="DE1757" s="81"/>
      <c r="DF1757" s="81"/>
    </row>
    <row r="1758" spans="42:110" s="144" customFormat="1" x14ac:dyDescent="0.25">
      <c r="AP1758" s="81"/>
      <c r="AQ1758" s="81"/>
      <c r="AR1758" s="81"/>
      <c r="AS1758" s="81"/>
      <c r="AT1758" s="81"/>
      <c r="AU1758" s="81"/>
      <c r="AV1758" s="81"/>
      <c r="AW1758" s="81"/>
      <c r="AX1758" s="81"/>
      <c r="AY1758" s="81"/>
      <c r="AZ1758" s="81"/>
      <c r="BA1758" s="81"/>
      <c r="BB1758" s="81"/>
      <c r="BC1758" s="81"/>
      <c r="BD1758" s="81"/>
      <c r="BE1758" s="81"/>
      <c r="BF1758" s="81"/>
      <c r="BG1758" s="81"/>
      <c r="BH1758" s="81"/>
      <c r="BI1758" s="81"/>
      <c r="BJ1758" s="81"/>
      <c r="BK1758" s="81"/>
      <c r="BL1758" s="81"/>
      <c r="BM1758" s="81"/>
      <c r="BN1758" s="81"/>
      <c r="BO1758" s="81"/>
      <c r="BP1758" s="81"/>
      <c r="BQ1758" s="81"/>
      <c r="BR1758" s="81"/>
      <c r="BS1758" s="81"/>
      <c r="BT1758" s="81"/>
      <c r="BU1758" s="81"/>
      <c r="BV1758" s="81"/>
      <c r="BW1758" s="81"/>
      <c r="BX1758" s="81"/>
      <c r="BY1758" s="81"/>
      <c r="BZ1758" s="81"/>
      <c r="CA1758" s="81"/>
      <c r="CB1758" s="81"/>
      <c r="CC1758" s="81"/>
      <c r="CD1758" s="81"/>
      <c r="CE1758" s="81"/>
      <c r="CF1758" s="81"/>
      <c r="CG1758" s="81"/>
      <c r="CH1758" s="81"/>
      <c r="CI1758" s="81"/>
      <c r="CJ1758" s="81"/>
      <c r="CK1758" s="81"/>
      <c r="CL1758" s="81"/>
      <c r="CM1758" s="81"/>
      <c r="CN1758" s="81"/>
      <c r="CO1758" s="81"/>
      <c r="CP1758" s="81"/>
      <c r="CQ1758" s="81"/>
      <c r="CR1758" s="81"/>
      <c r="CS1758" s="81"/>
      <c r="CT1758" s="81"/>
      <c r="CU1758" s="81"/>
      <c r="CV1758" s="81"/>
      <c r="CW1758" s="81"/>
      <c r="CX1758" s="81"/>
      <c r="CY1758" s="81"/>
      <c r="CZ1758" s="81"/>
      <c r="DA1758" s="81"/>
      <c r="DB1758" s="81"/>
      <c r="DC1758" s="81"/>
      <c r="DD1758" s="81"/>
      <c r="DE1758" s="81"/>
      <c r="DF1758" s="81"/>
    </row>
    <row r="1759" spans="42:110" s="144" customFormat="1" x14ac:dyDescent="0.25">
      <c r="AP1759" s="81"/>
      <c r="AQ1759" s="81"/>
      <c r="AR1759" s="81"/>
      <c r="AS1759" s="81"/>
      <c r="AT1759" s="81"/>
      <c r="AU1759" s="81"/>
      <c r="AV1759" s="81"/>
      <c r="AW1759" s="81"/>
      <c r="AX1759" s="81"/>
      <c r="AY1759" s="81"/>
      <c r="AZ1759" s="81"/>
      <c r="BA1759" s="81"/>
      <c r="BB1759" s="81"/>
      <c r="BC1759" s="81"/>
      <c r="BD1759" s="81"/>
      <c r="BE1759" s="81"/>
      <c r="BF1759" s="81"/>
      <c r="BG1759" s="81"/>
      <c r="BH1759" s="81"/>
      <c r="BI1759" s="81"/>
      <c r="BJ1759" s="81"/>
      <c r="BK1759" s="81"/>
      <c r="BL1759" s="81"/>
      <c r="BM1759" s="81"/>
      <c r="BN1759" s="81"/>
      <c r="BO1759" s="81"/>
      <c r="BP1759" s="81"/>
      <c r="BQ1759" s="81"/>
      <c r="BR1759" s="81"/>
      <c r="BS1759" s="81"/>
      <c r="BT1759" s="81"/>
      <c r="BU1759" s="81"/>
      <c r="BV1759" s="81"/>
      <c r="BW1759" s="81"/>
      <c r="BX1759" s="81"/>
      <c r="BY1759" s="81"/>
      <c r="BZ1759" s="81"/>
      <c r="CA1759" s="81"/>
      <c r="CB1759" s="81"/>
      <c r="CC1759" s="81"/>
      <c r="CD1759" s="81"/>
      <c r="CE1759" s="81"/>
      <c r="CF1759" s="81"/>
      <c r="CG1759" s="81"/>
      <c r="CH1759" s="81"/>
      <c r="CI1759" s="81"/>
      <c r="CJ1759" s="81"/>
      <c r="CK1759" s="81"/>
      <c r="CL1759" s="81"/>
      <c r="CM1759" s="81"/>
      <c r="CN1759" s="81"/>
      <c r="CO1759" s="81"/>
      <c r="CP1759" s="81"/>
      <c r="CQ1759" s="81"/>
      <c r="CR1759" s="81"/>
      <c r="CS1759" s="81"/>
      <c r="CT1759" s="81"/>
      <c r="CU1759" s="81"/>
      <c r="CV1759" s="81"/>
      <c r="CW1759" s="81"/>
      <c r="CX1759" s="81"/>
      <c r="CY1759" s="81"/>
      <c r="CZ1759" s="81"/>
      <c r="DA1759" s="81"/>
      <c r="DB1759" s="81"/>
      <c r="DC1759" s="81"/>
      <c r="DD1759" s="81"/>
      <c r="DE1759" s="81"/>
      <c r="DF1759" s="81"/>
    </row>
    <row r="1760" spans="42:110" s="144" customFormat="1" x14ac:dyDescent="0.25">
      <c r="AP1760" s="81"/>
      <c r="AQ1760" s="81"/>
      <c r="AR1760" s="81"/>
      <c r="AS1760" s="81"/>
      <c r="AT1760" s="81"/>
      <c r="AU1760" s="81"/>
      <c r="AV1760" s="81"/>
      <c r="AW1760" s="81"/>
      <c r="AX1760" s="81"/>
      <c r="AY1760" s="81"/>
      <c r="AZ1760" s="81"/>
      <c r="BA1760" s="81"/>
      <c r="BB1760" s="81"/>
      <c r="BC1760" s="81"/>
      <c r="BD1760" s="81"/>
      <c r="BE1760" s="81"/>
      <c r="BF1760" s="81"/>
      <c r="BG1760" s="81"/>
      <c r="BH1760" s="81"/>
      <c r="BI1760" s="81"/>
      <c r="BJ1760" s="81"/>
      <c r="BK1760" s="81"/>
      <c r="BL1760" s="81"/>
      <c r="BM1760" s="81"/>
      <c r="BN1760" s="81"/>
      <c r="BO1760" s="81"/>
      <c r="BP1760" s="81"/>
      <c r="BQ1760" s="81"/>
      <c r="BR1760" s="81"/>
      <c r="BS1760" s="81"/>
      <c r="BT1760" s="81"/>
      <c r="BU1760" s="81"/>
      <c r="BV1760" s="81"/>
      <c r="BW1760" s="81"/>
      <c r="BX1760" s="81"/>
      <c r="BY1760" s="81"/>
      <c r="BZ1760" s="81"/>
      <c r="CA1760" s="81"/>
      <c r="CB1760" s="81"/>
      <c r="CC1760" s="81"/>
      <c r="CD1760" s="81"/>
      <c r="CE1760" s="81"/>
      <c r="CF1760" s="81"/>
      <c r="CG1760" s="81"/>
      <c r="CH1760" s="81"/>
      <c r="CI1760" s="81"/>
      <c r="CJ1760" s="81"/>
      <c r="CK1760" s="81"/>
      <c r="CL1760" s="81"/>
      <c r="CM1760" s="81"/>
      <c r="CN1760" s="81"/>
      <c r="CO1760" s="81"/>
      <c r="CP1760" s="81"/>
      <c r="CQ1760" s="81"/>
      <c r="CR1760" s="81"/>
      <c r="CS1760" s="81"/>
      <c r="CT1760" s="81"/>
      <c r="CU1760" s="81"/>
      <c r="CV1760" s="81"/>
      <c r="CW1760" s="81"/>
      <c r="CX1760" s="81"/>
      <c r="CY1760" s="81"/>
      <c r="CZ1760" s="81"/>
      <c r="DA1760" s="81"/>
      <c r="DB1760" s="81"/>
      <c r="DC1760" s="81"/>
      <c r="DD1760" s="81"/>
      <c r="DE1760" s="81"/>
      <c r="DF1760" s="81"/>
    </row>
    <row r="1761" spans="42:110" s="144" customFormat="1" x14ac:dyDescent="0.25">
      <c r="AP1761" s="81"/>
      <c r="AQ1761" s="81"/>
      <c r="AR1761" s="81"/>
      <c r="AS1761" s="81"/>
      <c r="AT1761" s="81"/>
      <c r="AU1761" s="81"/>
      <c r="AV1761" s="81"/>
      <c r="AW1761" s="81"/>
      <c r="AX1761" s="81"/>
      <c r="AY1761" s="81"/>
      <c r="AZ1761" s="81"/>
      <c r="BA1761" s="81"/>
      <c r="BB1761" s="81"/>
      <c r="BC1761" s="81"/>
      <c r="BD1761" s="81"/>
      <c r="BE1761" s="81"/>
      <c r="BF1761" s="81"/>
      <c r="BG1761" s="81"/>
      <c r="BH1761" s="81"/>
      <c r="BI1761" s="81"/>
      <c r="BJ1761" s="81"/>
      <c r="BK1761" s="81"/>
      <c r="BL1761" s="81"/>
      <c r="BM1761" s="81"/>
      <c r="BN1761" s="81"/>
      <c r="BO1761" s="81"/>
      <c r="BP1761" s="81"/>
      <c r="BQ1761" s="81"/>
      <c r="BR1761" s="81"/>
      <c r="BS1761" s="81"/>
      <c r="BT1761" s="81"/>
      <c r="BU1761" s="81"/>
      <c r="BV1761" s="81"/>
      <c r="BW1761" s="81"/>
      <c r="BX1761" s="81"/>
      <c r="BY1761" s="81"/>
      <c r="BZ1761" s="81"/>
      <c r="CA1761" s="81"/>
      <c r="CB1761" s="81"/>
      <c r="CC1761" s="81"/>
      <c r="CD1761" s="81"/>
      <c r="CE1761" s="81"/>
      <c r="CF1761" s="81"/>
      <c r="CG1761" s="81"/>
      <c r="CH1761" s="81"/>
      <c r="CI1761" s="81"/>
      <c r="CJ1761" s="81"/>
      <c r="CK1761" s="81"/>
      <c r="CL1761" s="81"/>
      <c r="CM1761" s="81"/>
      <c r="CN1761" s="81"/>
      <c r="CO1761" s="81"/>
      <c r="CP1761" s="81"/>
      <c r="CQ1761" s="81"/>
      <c r="CR1761" s="81"/>
      <c r="CS1761" s="81"/>
      <c r="CT1761" s="81"/>
      <c r="CU1761" s="81"/>
      <c r="CV1761" s="81"/>
      <c r="CW1761" s="81"/>
      <c r="CX1761" s="81"/>
      <c r="CY1761" s="81"/>
      <c r="CZ1761" s="81"/>
      <c r="DA1761" s="81"/>
      <c r="DB1761" s="81"/>
      <c r="DC1761" s="81"/>
      <c r="DD1761" s="81"/>
      <c r="DE1761" s="81"/>
      <c r="DF1761" s="81"/>
    </row>
    <row r="1762" spans="42:110" s="144" customFormat="1" x14ac:dyDescent="0.25">
      <c r="AP1762" s="81"/>
      <c r="AQ1762" s="81"/>
      <c r="AR1762" s="81"/>
      <c r="AS1762" s="81"/>
      <c r="AT1762" s="81"/>
      <c r="AU1762" s="81"/>
      <c r="AV1762" s="81"/>
      <c r="AW1762" s="81"/>
      <c r="AX1762" s="81"/>
      <c r="AY1762" s="81"/>
      <c r="AZ1762" s="81"/>
      <c r="BA1762" s="81"/>
      <c r="BB1762" s="81"/>
      <c r="BC1762" s="81"/>
      <c r="BD1762" s="81"/>
      <c r="BE1762" s="81"/>
      <c r="BF1762" s="81"/>
      <c r="BG1762" s="81"/>
      <c r="BH1762" s="81"/>
      <c r="BI1762" s="81"/>
      <c r="BJ1762" s="81"/>
      <c r="BK1762" s="81"/>
      <c r="BL1762" s="81"/>
      <c r="BM1762" s="81"/>
      <c r="BN1762" s="81"/>
      <c r="BO1762" s="81"/>
      <c r="BP1762" s="81"/>
      <c r="BQ1762" s="81"/>
      <c r="BR1762" s="81"/>
      <c r="BS1762" s="81"/>
      <c r="BT1762" s="81"/>
      <c r="BU1762" s="81"/>
      <c r="BV1762" s="81"/>
      <c r="BW1762" s="81"/>
      <c r="BX1762" s="81"/>
      <c r="BY1762" s="81"/>
      <c r="BZ1762" s="81"/>
      <c r="CA1762" s="81"/>
      <c r="CB1762" s="81"/>
      <c r="CC1762" s="81"/>
      <c r="CD1762" s="81"/>
      <c r="CE1762" s="81"/>
      <c r="CF1762" s="81"/>
      <c r="CG1762" s="81"/>
      <c r="CH1762" s="81"/>
      <c r="CI1762" s="81"/>
      <c r="CJ1762" s="81"/>
      <c r="CK1762" s="81"/>
      <c r="CL1762" s="81"/>
      <c r="CM1762" s="81"/>
      <c r="CN1762" s="81"/>
      <c r="CO1762" s="81"/>
      <c r="CP1762" s="81"/>
      <c r="CQ1762" s="81"/>
      <c r="CR1762" s="81"/>
      <c r="CS1762" s="81"/>
      <c r="CT1762" s="81"/>
      <c r="CU1762" s="81"/>
      <c r="CV1762" s="81"/>
      <c r="CW1762" s="81"/>
      <c r="CX1762" s="81"/>
      <c r="CY1762" s="81"/>
      <c r="CZ1762" s="81"/>
      <c r="DA1762" s="81"/>
      <c r="DB1762" s="81"/>
      <c r="DC1762" s="81"/>
      <c r="DD1762" s="81"/>
      <c r="DE1762" s="81"/>
      <c r="DF1762" s="81"/>
    </row>
    <row r="1763" spans="42:110" s="144" customFormat="1" x14ac:dyDescent="0.25">
      <c r="AP1763" s="81"/>
      <c r="AQ1763" s="81"/>
      <c r="AR1763" s="81"/>
      <c r="AS1763" s="81"/>
      <c r="AT1763" s="81"/>
      <c r="AU1763" s="81"/>
      <c r="AV1763" s="81"/>
      <c r="AW1763" s="81"/>
      <c r="AX1763" s="81"/>
      <c r="AY1763" s="81"/>
      <c r="AZ1763" s="81"/>
      <c r="BA1763" s="81"/>
      <c r="BB1763" s="81"/>
      <c r="BC1763" s="81"/>
      <c r="BD1763" s="81"/>
      <c r="BE1763" s="81"/>
      <c r="BF1763" s="81"/>
      <c r="BG1763" s="81"/>
      <c r="BH1763" s="81"/>
      <c r="BI1763" s="81"/>
      <c r="BJ1763" s="81"/>
      <c r="BK1763" s="81"/>
      <c r="BL1763" s="81"/>
      <c r="BM1763" s="81"/>
      <c r="BN1763" s="81"/>
      <c r="BO1763" s="81"/>
      <c r="BP1763" s="81"/>
      <c r="BQ1763" s="81"/>
      <c r="BR1763" s="81"/>
      <c r="BS1763" s="81"/>
      <c r="BT1763" s="81"/>
      <c r="BU1763" s="81"/>
      <c r="BV1763" s="81"/>
      <c r="BW1763" s="81"/>
      <c r="BX1763" s="81"/>
      <c r="BY1763" s="81"/>
      <c r="BZ1763" s="81"/>
      <c r="CA1763" s="81"/>
      <c r="CB1763" s="81"/>
      <c r="CC1763" s="81"/>
      <c r="CD1763" s="81"/>
      <c r="CE1763" s="81"/>
      <c r="CF1763" s="81"/>
      <c r="CG1763" s="81"/>
      <c r="CH1763" s="81"/>
      <c r="CI1763" s="81"/>
      <c r="CJ1763" s="81"/>
      <c r="CK1763" s="81"/>
      <c r="CL1763" s="81"/>
      <c r="CM1763" s="81"/>
      <c r="CN1763" s="81"/>
      <c r="CO1763" s="81"/>
      <c r="CP1763" s="81"/>
      <c r="CQ1763" s="81"/>
      <c r="CR1763" s="81"/>
      <c r="CS1763" s="81"/>
      <c r="CT1763" s="81"/>
      <c r="CU1763" s="81"/>
      <c r="CV1763" s="81"/>
      <c r="CW1763" s="81"/>
      <c r="CX1763" s="81"/>
      <c r="CY1763" s="81"/>
      <c r="CZ1763" s="81"/>
      <c r="DA1763" s="81"/>
      <c r="DB1763" s="81"/>
      <c r="DC1763" s="81"/>
      <c r="DD1763" s="81"/>
      <c r="DE1763" s="81"/>
      <c r="DF1763" s="81"/>
    </row>
    <row r="1764" spans="42:110" s="144" customFormat="1" x14ac:dyDescent="0.25">
      <c r="AP1764" s="81"/>
      <c r="AQ1764" s="81"/>
      <c r="AR1764" s="81"/>
      <c r="AS1764" s="81"/>
      <c r="AT1764" s="81"/>
      <c r="AU1764" s="81"/>
      <c r="AV1764" s="81"/>
      <c r="AW1764" s="81"/>
      <c r="AX1764" s="81"/>
      <c r="AY1764" s="81"/>
      <c r="AZ1764" s="81"/>
      <c r="BA1764" s="81"/>
      <c r="BB1764" s="81"/>
      <c r="BC1764" s="81"/>
      <c r="BD1764" s="81"/>
      <c r="BE1764" s="81"/>
      <c r="BF1764" s="81"/>
      <c r="BG1764" s="81"/>
      <c r="BH1764" s="81"/>
      <c r="BI1764" s="81"/>
      <c r="BJ1764" s="81"/>
      <c r="BK1764" s="81"/>
      <c r="BL1764" s="81"/>
      <c r="BM1764" s="81"/>
      <c r="BN1764" s="81"/>
      <c r="BO1764" s="81"/>
      <c r="BP1764" s="81"/>
      <c r="BQ1764" s="81"/>
      <c r="BR1764" s="81"/>
      <c r="BS1764" s="81"/>
      <c r="BT1764" s="81"/>
      <c r="BU1764" s="81"/>
      <c r="BV1764" s="81"/>
      <c r="BW1764" s="81"/>
      <c r="BX1764" s="81"/>
      <c r="BY1764" s="81"/>
      <c r="BZ1764" s="81"/>
      <c r="CA1764" s="81"/>
      <c r="CB1764" s="81"/>
      <c r="CC1764" s="81"/>
      <c r="CD1764" s="81"/>
      <c r="CE1764" s="81"/>
      <c r="CF1764" s="81"/>
      <c r="CG1764" s="81"/>
      <c r="CH1764" s="81"/>
      <c r="CI1764" s="81"/>
      <c r="CJ1764" s="81"/>
      <c r="CK1764" s="81"/>
      <c r="CL1764" s="81"/>
      <c r="CM1764" s="81"/>
      <c r="CN1764" s="81"/>
      <c r="CO1764" s="81"/>
      <c r="CP1764" s="81"/>
      <c r="CQ1764" s="81"/>
      <c r="CR1764" s="81"/>
      <c r="CS1764" s="81"/>
      <c r="CT1764" s="81"/>
      <c r="CU1764" s="81"/>
      <c r="CV1764" s="81"/>
      <c r="CW1764" s="81"/>
      <c r="CX1764" s="81"/>
      <c r="CY1764" s="81"/>
      <c r="CZ1764" s="81"/>
      <c r="DA1764" s="81"/>
      <c r="DB1764" s="81"/>
      <c r="DC1764" s="81"/>
      <c r="DD1764" s="81"/>
      <c r="DE1764" s="81"/>
      <c r="DF1764" s="81"/>
    </row>
    <row r="1765" spans="42:110" s="144" customFormat="1" x14ac:dyDescent="0.25">
      <c r="AP1765" s="81"/>
      <c r="AQ1765" s="81"/>
      <c r="AR1765" s="81"/>
      <c r="AS1765" s="81"/>
      <c r="AT1765" s="81"/>
      <c r="AU1765" s="81"/>
      <c r="AV1765" s="81"/>
      <c r="AW1765" s="81"/>
      <c r="AX1765" s="81"/>
      <c r="AY1765" s="81"/>
      <c r="AZ1765" s="81"/>
      <c r="BA1765" s="81"/>
      <c r="BB1765" s="81"/>
      <c r="BC1765" s="81"/>
      <c r="BD1765" s="81"/>
      <c r="BE1765" s="81"/>
      <c r="BF1765" s="81"/>
      <c r="BG1765" s="81"/>
      <c r="BH1765" s="81"/>
      <c r="BI1765" s="81"/>
      <c r="BJ1765" s="81"/>
      <c r="BK1765" s="81"/>
      <c r="BL1765" s="81"/>
      <c r="BM1765" s="81"/>
      <c r="BN1765" s="81"/>
      <c r="BO1765" s="81"/>
      <c r="BP1765" s="81"/>
      <c r="BQ1765" s="81"/>
      <c r="BR1765" s="81"/>
      <c r="BS1765" s="81"/>
      <c r="BT1765" s="81"/>
      <c r="BU1765" s="81"/>
      <c r="BV1765" s="81"/>
      <c r="BW1765" s="81"/>
      <c r="BX1765" s="81"/>
      <c r="BY1765" s="81"/>
      <c r="BZ1765" s="81"/>
      <c r="CA1765" s="81"/>
      <c r="CB1765" s="81"/>
      <c r="CC1765" s="81"/>
      <c r="CD1765" s="81"/>
      <c r="CE1765" s="81"/>
      <c r="CF1765" s="81"/>
      <c r="CG1765" s="81"/>
      <c r="CH1765" s="81"/>
      <c r="CI1765" s="81"/>
      <c r="CJ1765" s="81"/>
      <c r="CK1765" s="81"/>
      <c r="CL1765" s="81"/>
      <c r="CM1765" s="81"/>
      <c r="CN1765" s="81"/>
      <c r="CO1765" s="81"/>
      <c r="CP1765" s="81"/>
      <c r="CQ1765" s="81"/>
      <c r="CR1765" s="81"/>
      <c r="CS1765" s="81"/>
      <c r="CT1765" s="81"/>
      <c r="CU1765" s="81"/>
      <c r="CV1765" s="81"/>
      <c r="CW1765" s="81"/>
      <c r="CX1765" s="81"/>
      <c r="CY1765" s="81"/>
      <c r="CZ1765" s="81"/>
      <c r="DA1765" s="81"/>
      <c r="DB1765" s="81"/>
      <c r="DC1765" s="81"/>
      <c r="DD1765" s="81"/>
      <c r="DE1765" s="81"/>
      <c r="DF1765" s="81"/>
    </row>
    <row r="1766" spans="42:110" s="144" customFormat="1" x14ac:dyDescent="0.25">
      <c r="AP1766" s="81"/>
      <c r="AQ1766" s="81"/>
      <c r="AR1766" s="81"/>
      <c r="AS1766" s="81"/>
      <c r="AT1766" s="81"/>
      <c r="AU1766" s="81"/>
      <c r="AV1766" s="81"/>
      <c r="AW1766" s="81"/>
      <c r="AX1766" s="81"/>
      <c r="AY1766" s="81"/>
      <c r="AZ1766" s="81"/>
      <c r="BA1766" s="81"/>
      <c r="BB1766" s="81"/>
      <c r="BC1766" s="81"/>
      <c r="BD1766" s="81"/>
      <c r="BE1766" s="81"/>
      <c r="BF1766" s="81"/>
      <c r="BG1766" s="81"/>
      <c r="BH1766" s="81"/>
      <c r="BI1766" s="81"/>
      <c r="BJ1766" s="81"/>
      <c r="BK1766" s="81"/>
      <c r="BL1766" s="81"/>
      <c r="BM1766" s="81"/>
      <c r="BN1766" s="81"/>
      <c r="BO1766" s="81"/>
      <c r="BP1766" s="81"/>
      <c r="BQ1766" s="81"/>
      <c r="BR1766" s="81"/>
      <c r="BS1766" s="81"/>
      <c r="BT1766" s="81"/>
      <c r="BU1766" s="81"/>
      <c r="BV1766" s="81"/>
      <c r="BW1766" s="81"/>
      <c r="BX1766" s="81"/>
      <c r="BY1766" s="81"/>
      <c r="BZ1766" s="81"/>
      <c r="CA1766" s="81"/>
      <c r="CB1766" s="81"/>
      <c r="CC1766" s="81"/>
      <c r="CD1766" s="81"/>
      <c r="CE1766" s="81"/>
      <c r="CF1766" s="81"/>
      <c r="CG1766" s="81"/>
      <c r="CH1766" s="81"/>
      <c r="CI1766" s="81"/>
      <c r="CJ1766" s="81"/>
      <c r="CK1766" s="81"/>
      <c r="CL1766" s="81"/>
      <c r="CM1766" s="81"/>
      <c r="CN1766" s="81"/>
      <c r="CO1766" s="81"/>
      <c r="CP1766" s="81"/>
      <c r="CQ1766" s="81"/>
      <c r="CR1766" s="81"/>
      <c r="CS1766" s="81"/>
      <c r="CT1766" s="81"/>
      <c r="CU1766" s="81"/>
      <c r="CV1766" s="81"/>
      <c r="CW1766" s="81"/>
      <c r="CX1766" s="81"/>
      <c r="CY1766" s="81"/>
      <c r="CZ1766" s="81"/>
      <c r="DA1766" s="81"/>
      <c r="DB1766" s="81"/>
      <c r="DC1766" s="81"/>
      <c r="DD1766" s="81"/>
      <c r="DE1766" s="81"/>
      <c r="DF1766" s="81"/>
    </row>
    <row r="1767" spans="42:110" s="144" customFormat="1" x14ac:dyDescent="0.25">
      <c r="AP1767" s="81"/>
      <c r="AQ1767" s="81"/>
      <c r="AR1767" s="81"/>
      <c r="AS1767" s="81"/>
      <c r="AT1767" s="81"/>
      <c r="AU1767" s="81"/>
      <c r="AV1767" s="81"/>
      <c r="AW1767" s="81"/>
      <c r="AX1767" s="81"/>
      <c r="AY1767" s="81"/>
      <c r="AZ1767" s="81"/>
      <c r="BA1767" s="81"/>
      <c r="BB1767" s="81"/>
      <c r="BC1767" s="81"/>
      <c r="BD1767" s="81"/>
      <c r="BE1767" s="81"/>
      <c r="BF1767" s="81"/>
      <c r="BG1767" s="81"/>
      <c r="BH1767" s="81"/>
      <c r="BI1767" s="81"/>
      <c r="BJ1767" s="81"/>
      <c r="BK1767" s="81"/>
      <c r="BL1767" s="81"/>
      <c r="BM1767" s="81"/>
      <c r="BN1767" s="81"/>
      <c r="BO1767" s="81"/>
      <c r="BP1767" s="81"/>
      <c r="BQ1767" s="81"/>
      <c r="BR1767" s="81"/>
      <c r="BS1767" s="81"/>
      <c r="BT1767" s="81"/>
      <c r="BU1767" s="81"/>
      <c r="BV1767" s="81"/>
      <c r="BW1767" s="81"/>
      <c r="BX1767" s="81"/>
      <c r="BY1767" s="81"/>
      <c r="BZ1767" s="81"/>
      <c r="CA1767" s="81"/>
      <c r="CB1767" s="81"/>
      <c r="CC1767" s="81"/>
      <c r="CD1767" s="81"/>
      <c r="CE1767" s="81"/>
      <c r="CF1767" s="81"/>
      <c r="CG1767" s="81"/>
      <c r="CH1767" s="81"/>
      <c r="CI1767" s="81"/>
      <c r="CJ1767" s="81"/>
      <c r="CK1767" s="81"/>
      <c r="CL1767" s="81"/>
      <c r="CM1767" s="81"/>
      <c r="CN1767" s="81"/>
      <c r="CO1767" s="81"/>
      <c r="CP1767" s="81"/>
      <c r="CQ1767" s="81"/>
      <c r="CR1767" s="81"/>
      <c r="CS1767" s="81"/>
      <c r="CT1767" s="81"/>
      <c r="CU1767" s="81"/>
      <c r="CV1767" s="81"/>
      <c r="CW1767" s="81"/>
      <c r="CX1767" s="81"/>
      <c r="CY1767" s="81"/>
      <c r="CZ1767" s="81"/>
      <c r="DA1767" s="81"/>
      <c r="DB1767" s="81"/>
      <c r="DC1767" s="81"/>
      <c r="DD1767" s="81"/>
      <c r="DE1767" s="81"/>
      <c r="DF1767" s="81"/>
    </row>
    <row r="1768" spans="42:110" s="144" customFormat="1" x14ac:dyDescent="0.25">
      <c r="AP1768" s="81"/>
      <c r="AQ1768" s="81"/>
      <c r="AR1768" s="81"/>
      <c r="AS1768" s="81"/>
      <c r="AT1768" s="81"/>
      <c r="AU1768" s="81"/>
      <c r="AV1768" s="81"/>
      <c r="AW1768" s="81"/>
      <c r="AX1768" s="81"/>
      <c r="AY1768" s="81"/>
      <c r="AZ1768" s="81"/>
      <c r="BA1768" s="81"/>
      <c r="BB1768" s="81"/>
      <c r="BC1768" s="81"/>
      <c r="BD1768" s="81"/>
      <c r="BE1768" s="81"/>
      <c r="BF1768" s="81"/>
      <c r="BG1768" s="81"/>
      <c r="BH1768" s="81"/>
      <c r="BI1768" s="81"/>
      <c r="BJ1768" s="81"/>
      <c r="BK1768" s="81"/>
      <c r="BL1768" s="81"/>
      <c r="BM1768" s="81"/>
      <c r="BN1768" s="81"/>
      <c r="BO1768" s="81"/>
      <c r="BP1768" s="81"/>
      <c r="BQ1768" s="81"/>
      <c r="BR1768" s="81"/>
      <c r="BS1768" s="81"/>
      <c r="BT1768" s="81"/>
      <c r="BU1768" s="81"/>
      <c r="BV1768" s="81"/>
      <c r="BW1768" s="81"/>
      <c r="BX1768" s="81"/>
      <c r="BY1768" s="81"/>
      <c r="BZ1768" s="81"/>
      <c r="CA1768" s="81"/>
      <c r="CB1768" s="81"/>
      <c r="CC1768" s="81"/>
      <c r="CD1768" s="81"/>
      <c r="CE1768" s="81"/>
      <c r="CF1768" s="81"/>
      <c r="CG1768" s="81"/>
      <c r="CH1768" s="81"/>
      <c r="CI1768" s="81"/>
      <c r="CJ1768" s="81"/>
      <c r="CK1768" s="81"/>
      <c r="CL1768" s="81"/>
      <c r="CM1768" s="81"/>
      <c r="CN1768" s="81"/>
      <c r="CO1768" s="81"/>
      <c r="CP1768" s="81"/>
      <c r="CQ1768" s="81"/>
      <c r="CR1768" s="81"/>
      <c r="CS1768" s="81"/>
      <c r="CT1768" s="81"/>
      <c r="CU1768" s="81"/>
      <c r="CV1768" s="81"/>
      <c r="CW1768" s="81"/>
      <c r="CX1768" s="81"/>
      <c r="CY1768" s="81"/>
      <c r="CZ1768" s="81"/>
      <c r="DA1768" s="81"/>
      <c r="DB1768" s="81"/>
      <c r="DC1768" s="81"/>
      <c r="DD1768" s="81"/>
      <c r="DE1768" s="81"/>
      <c r="DF1768" s="81"/>
    </row>
    <row r="1769" spans="42:110" s="144" customFormat="1" x14ac:dyDescent="0.25">
      <c r="AP1769" s="81"/>
      <c r="AQ1769" s="81"/>
      <c r="AR1769" s="81"/>
      <c r="AS1769" s="81"/>
      <c r="AT1769" s="81"/>
      <c r="AU1769" s="81"/>
      <c r="AV1769" s="81"/>
      <c r="AW1769" s="81"/>
      <c r="AX1769" s="81"/>
      <c r="AY1769" s="81"/>
      <c r="AZ1769" s="81"/>
      <c r="BA1769" s="81"/>
      <c r="BB1769" s="81"/>
      <c r="BC1769" s="81"/>
      <c r="BD1769" s="81"/>
      <c r="BE1769" s="81"/>
      <c r="BF1769" s="81"/>
      <c r="BG1769" s="81"/>
      <c r="BH1769" s="81"/>
      <c r="BI1769" s="81"/>
      <c r="BJ1769" s="81"/>
      <c r="BK1769" s="81"/>
      <c r="BL1769" s="81"/>
      <c r="BM1769" s="81"/>
      <c r="BN1769" s="81"/>
      <c r="BO1769" s="81"/>
      <c r="BP1769" s="81"/>
      <c r="BQ1769" s="81"/>
      <c r="BR1769" s="81"/>
      <c r="BS1769" s="81"/>
      <c r="BT1769" s="81"/>
      <c r="BU1769" s="81"/>
      <c r="BV1769" s="81"/>
      <c r="BW1769" s="81"/>
      <c r="BX1769" s="81"/>
      <c r="BY1769" s="81"/>
      <c r="BZ1769" s="81"/>
      <c r="CA1769" s="81"/>
      <c r="CB1769" s="81"/>
      <c r="CC1769" s="81"/>
      <c r="CD1769" s="81"/>
      <c r="CE1769" s="81"/>
      <c r="CF1769" s="81"/>
      <c r="CG1769" s="81"/>
      <c r="CH1769" s="81"/>
      <c r="CI1769" s="81"/>
      <c r="CJ1769" s="81"/>
      <c r="CK1769" s="81"/>
      <c r="CL1769" s="81"/>
      <c r="CM1769" s="81"/>
      <c r="CN1769" s="81"/>
      <c r="CO1769" s="81"/>
      <c r="CP1769" s="81"/>
      <c r="CQ1769" s="81"/>
      <c r="CR1769" s="81"/>
      <c r="CS1769" s="81"/>
      <c r="CT1769" s="81"/>
      <c r="CU1769" s="81"/>
      <c r="CV1769" s="81"/>
      <c r="CW1769" s="81"/>
      <c r="CX1769" s="81"/>
      <c r="CY1769" s="81"/>
      <c r="CZ1769" s="81"/>
      <c r="DA1769" s="81"/>
      <c r="DB1769" s="81"/>
      <c r="DC1769" s="81"/>
      <c r="DD1769" s="81"/>
      <c r="DE1769" s="81"/>
      <c r="DF1769" s="81"/>
    </row>
    <row r="1770" spans="42:110" s="144" customFormat="1" x14ac:dyDescent="0.25">
      <c r="AP1770" s="81"/>
      <c r="AQ1770" s="81"/>
      <c r="AR1770" s="81"/>
      <c r="AS1770" s="81"/>
      <c r="AT1770" s="81"/>
      <c r="AU1770" s="81"/>
      <c r="AV1770" s="81"/>
      <c r="AW1770" s="81"/>
      <c r="AX1770" s="81"/>
      <c r="AY1770" s="81"/>
      <c r="AZ1770" s="81"/>
      <c r="BA1770" s="81"/>
      <c r="BB1770" s="81"/>
      <c r="BC1770" s="81"/>
      <c r="BD1770" s="81"/>
      <c r="BE1770" s="81"/>
      <c r="BF1770" s="81"/>
      <c r="BG1770" s="81"/>
      <c r="BH1770" s="81"/>
      <c r="BI1770" s="81"/>
      <c r="BJ1770" s="81"/>
      <c r="BK1770" s="81"/>
      <c r="BL1770" s="81"/>
      <c r="BM1770" s="81"/>
      <c r="BN1770" s="81"/>
      <c r="BO1770" s="81"/>
      <c r="BP1770" s="81"/>
      <c r="BQ1770" s="81"/>
      <c r="BR1770" s="81"/>
      <c r="BS1770" s="81"/>
      <c r="BT1770" s="81"/>
      <c r="BU1770" s="81"/>
      <c r="BV1770" s="81"/>
      <c r="BW1770" s="81"/>
      <c r="BX1770" s="81"/>
      <c r="BY1770" s="81"/>
      <c r="BZ1770" s="81"/>
      <c r="CA1770" s="81"/>
      <c r="CB1770" s="81"/>
      <c r="CC1770" s="81"/>
      <c r="CD1770" s="81"/>
      <c r="CE1770" s="81"/>
      <c r="CF1770" s="81"/>
      <c r="CG1770" s="81"/>
      <c r="CH1770" s="81"/>
      <c r="CI1770" s="81"/>
      <c r="CJ1770" s="81"/>
      <c r="CK1770" s="81"/>
      <c r="CL1770" s="81"/>
      <c r="CM1770" s="81"/>
      <c r="CN1770" s="81"/>
      <c r="CO1770" s="81"/>
      <c r="CP1770" s="81"/>
      <c r="CQ1770" s="81"/>
      <c r="CR1770" s="81"/>
      <c r="CS1770" s="81"/>
      <c r="CT1770" s="81"/>
      <c r="CU1770" s="81"/>
      <c r="CV1770" s="81"/>
      <c r="CW1770" s="81"/>
      <c r="CX1770" s="81"/>
      <c r="CY1770" s="81"/>
      <c r="CZ1770" s="81"/>
      <c r="DA1770" s="81"/>
      <c r="DB1770" s="81"/>
      <c r="DC1770" s="81"/>
      <c r="DD1770" s="81"/>
      <c r="DE1770" s="81"/>
      <c r="DF1770" s="81"/>
    </row>
    <row r="1771" spans="42:110" s="144" customFormat="1" x14ac:dyDescent="0.25">
      <c r="AP1771" s="81"/>
      <c r="AQ1771" s="81"/>
      <c r="AR1771" s="81"/>
      <c r="AS1771" s="81"/>
      <c r="AT1771" s="81"/>
      <c r="AU1771" s="81"/>
      <c r="AV1771" s="81"/>
      <c r="AW1771" s="81"/>
      <c r="AX1771" s="81"/>
      <c r="AY1771" s="81"/>
      <c r="AZ1771" s="81"/>
      <c r="BA1771" s="81"/>
      <c r="BB1771" s="81"/>
      <c r="BC1771" s="81"/>
      <c r="BD1771" s="81"/>
      <c r="BE1771" s="81"/>
      <c r="BF1771" s="81"/>
      <c r="BG1771" s="81"/>
      <c r="BH1771" s="81"/>
      <c r="BI1771" s="81"/>
      <c r="BJ1771" s="81"/>
      <c r="BK1771" s="81"/>
      <c r="BL1771" s="81"/>
      <c r="BM1771" s="81"/>
      <c r="BN1771" s="81"/>
      <c r="BO1771" s="81"/>
      <c r="BP1771" s="81"/>
      <c r="BQ1771" s="81"/>
      <c r="BR1771" s="81"/>
      <c r="BS1771" s="81"/>
      <c r="BT1771" s="81"/>
      <c r="BU1771" s="81"/>
      <c r="BV1771" s="81"/>
      <c r="BW1771" s="81"/>
      <c r="BX1771" s="81"/>
      <c r="BY1771" s="81"/>
      <c r="BZ1771" s="81"/>
      <c r="CA1771" s="81"/>
      <c r="CB1771" s="81"/>
      <c r="CC1771" s="81"/>
      <c r="CD1771" s="81"/>
      <c r="CE1771" s="81"/>
      <c r="CF1771" s="81"/>
      <c r="CG1771" s="81"/>
      <c r="CH1771" s="81"/>
      <c r="CI1771" s="81"/>
      <c r="CJ1771" s="81"/>
      <c r="CK1771" s="81"/>
      <c r="CL1771" s="81"/>
      <c r="CM1771" s="81"/>
      <c r="CN1771" s="81"/>
      <c r="CO1771" s="81"/>
      <c r="CP1771" s="81"/>
      <c r="CQ1771" s="81"/>
      <c r="CR1771" s="81"/>
      <c r="CS1771" s="81"/>
      <c r="CT1771" s="81"/>
      <c r="CU1771" s="81"/>
      <c r="CV1771" s="81"/>
      <c r="CW1771" s="81"/>
      <c r="CX1771" s="81"/>
      <c r="CY1771" s="81"/>
      <c r="CZ1771" s="81"/>
      <c r="DA1771" s="81"/>
      <c r="DB1771" s="81"/>
      <c r="DC1771" s="81"/>
      <c r="DD1771" s="81"/>
      <c r="DE1771" s="81"/>
      <c r="DF1771" s="81"/>
    </row>
    <row r="1772" spans="42:110" s="144" customFormat="1" x14ac:dyDescent="0.25">
      <c r="AP1772" s="81"/>
      <c r="AQ1772" s="81"/>
      <c r="AR1772" s="81"/>
      <c r="AS1772" s="81"/>
      <c r="AT1772" s="81"/>
      <c r="AU1772" s="81"/>
      <c r="AV1772" s="81"/>
      <c r="AW1772" s="81"/>
      <c r="AX1772" s="81"/>
      <c r="AY1772" s="81"/>
      <c r="AZ1772" s="81"/>
      <c r="BA1772" s="81"/>
      <c r="BB1772" s="81"/>
      <c r="BC1772" s="81"/>
      <c r="BD1772" s="81"/>
      <c r="BE1772" s="81"/>
      <c r="BF1772" s="81"/>
      <c r="BG1772" s="81"/>
      <c r="BH1772" s="81"/>
      <c r="BI1772" s="81"/>
      <c r="BJ1772" s="81"/>
      <c r="BK1772" s="81"/>
      <c r="BL1772" s="81"/>
      <c r="BM1772" s="81"/>
      <c r="BN1772" s="81"/>
      <c r="BO1772" s="81"/>
      <c r="BP1772" s="81"/>
      <c r="BQ1772" s="81"/>
      <c r="BR1772" s="81"/>
      <c r="BS1772" s="81"/>
      <c r="BT1772" s="81"/>
      <c r="BU1772" s="81"/>
      <c r="BV1772" s="81"/>
      <c r="BW1772" s="81"/>
      <c r="BX1772" s="81"/>
      <c r="BY1772" s="81"/>
      <c r="BZ1772" s="81"/>
      <c r="CA1772" s="81"/>
      <c r="CB1772" s="81"/>
      <c r="CC1772" s="81"/>
      <c r="CD1772" s="81"/>
      <c r="CE1772" s="81"/>
      <c r="CF1772" s="81"/>
      <c r="CG1772" s="81"/>
      <c r="CH1772" s="81"/>
      <c r="CI1772" s="81"/>
      <c r="CJ1772" s="81"/>
      <c r="CK1772" s="81"/>
      <c r="CL1772" s="81"/>
      <c r="CM1772" s="81"/>
      <c r="CN1772" s="81"/>
      <c r="CO1772" s="81"/>
      <c r="CP1772" s="81"/>
      <c r="CQ1772" s="81"/>
      <c r="CR1772" s="81"/>
      <c r="CS1772" s="81"/>
      <c r="CT1772" s="81"/>
      <c r="CU1772" s="81"/>
      <c r="CV1772" s="81"/>
      <c r="CW1772" s="81"/>
      <c r="CX1772" s="81"/>
      <c r="CY1772" s="81"/>
      <c r="CZ1772" s="81"/>
      <c r="DA1772" s="81"/>
      <c r="DB1772" s="81"/>
      <c r="DC1772" s="81"/>
      <c r="DD1772" s="81"/>
      <c r="DE1772" s="81"/>
      <c r="DF1772" s="81"/>
    </row>
    <row r="1773" spans="42:110" s="144" customFormat="1" x14ac:dyDescent="0.25">
      <c r="AP1773" s="81"/>
      <c r="AQ1773" s="81"/>
      <c r="AR1773" s="81"/>
      <c r="AS1773" s="81"/>
      <c r="AT1773" s="81"/>
      <c r="AU1773" s="81"/>
      <c r="AV1773" s="81"/>
      <c r="AW1773" s="81"/>
      <c r="AX1773" s="81"/>
      <c r="AY1773" s="81"/>
      <c r="AZ1773" s="81"/>
      <c r="BA1773" s="81"/>
      <c r="BB1773" s="81"/>
      <c r="BC1773" s="81"/>
      <c r="BD1773" s="81"/>
      <c r="BE1773" s="81"/>
      <c r="BF1773" s="81"/>
      <c r="BG1773" s="81"/>
      <c r="BH1773" s="81"/>
      <c r="BI1773" s="81"/>
      <c r="BJ1773" s="81"/>
      <c r="BK1773" s="81"/>
      <c r="BL1773" s="81"/>
      <c r="BM1773" s="81"/>
      <c r="BN1773" s="81"/>
      <c r="BO1773" s="81"/>
      <c r="BP1773" s="81"/>
      <c r="BQ1773" s="81"/>
      <c r="BR1773" s="81"/>
      <c r="BS1773" s="81"/>
      <c r="BT1773" s="81"/>
      <c r="BU1773" s="81"/>
      <c r="BV1773" s="81"/>
      <c r="BW1773" s="81"/>
      <c r="BX1773" s="81"/>
      <c r="BY1773" s="81"/>
      <c r="BZ1773" s="81"/>
      <c r="CA1773" s="81"/>
      <c r="CB1773" s="81"/>
      <c r="CC1773" s="81"/>
      <c r="CD1773" s="81"/>
      <c r="CE1773" s="81"/>
      <c r="CF1773" s="81"/>
      <c r="CG1773" s="81"/>
      <c r="CH1773" s="81"/>
      <c r="CI1773" s="81"/>
      <c r="CJ1773" s="81"/>
      <c r="CK1773" s="81"/>
      <c r="CL1773" s="81"/>
      <c r="CM1773" s="81"/>
      <c r="CN1773" s="81"/>
      <c r="CO1773" s="81"/>
      <c r="CP1773" s="81"/>
      <c r="CQ1773" s="81"/>
      <c r="CR1773" s="81"/>
      <c r="CS1773" s="81"/>
      <c r="CT1773" s="81"/>
      <c r="CU1773" s="81"/>
      <c r="CV1773" s="81"/>
      <c r="CW1773" s="81"/>
      <c r="CX1773" s="81"/>
      <c r="CY1773" s="81"/>
      <c r="CZ1773" s="81"/>
      <c r="DA1773" s="81"/>
      <c r="DB1773" s="81"/>
      <c r="DC1773" s="81"/>
      <c r="DD1773" s="81"/>
      <c r="DE1773" s="81"/>
      <c r="DF1773" s="81"/>
    </row>
    <row r="1774" spans="42:110" s="144" customFormat="1" x14ac:dyDescent="0.25">
      <c r="AP1774" s="81"/>
      <c r="AQ1774" s="81"/>
      <c r="AR1774" s="81"/>
      <c r="AS1774" s="81"/>
      <c r="AT1774" s="81"/>
      <c r="AU1774" s="81"/>
      <c r="AV1774" s="81"/>
      <c r="AW1774" s="81"/>
      <c r="AX1774" s="81"/>
      <c r="AY1774" s="81"/>
      <c r="AZ1774" s="81"/>
      <c r="BA1774" s="81"/>
      <c r="BB1774" s="81"/>
      <c r="BC1774" s="81"/>
      <c r="BD1774" s="81"/>
      <c r="BE1774" s="81"/>
      <c r="BF1774" s="81"/>
      <c r="BG1774" s="81"/>
      <c r="BH1774" s="81"/>
      <c r="BI1774" s="81"/>
      <c r="BJ1774" s="81"/>
      <c r="BK1774" s="81"/>
      <c r="BL1774" s="81"/>
      <c r="BM1774" s="81"/>
      <c r="BN1774" s="81"/>
      <c r="BO1774" s="81"/>
      <c r="BP1774" s="81"/>
      <c r="BQ1774" s="81"/>
      <c r="BR1774" s="81"/>
      <c r="BS1774" s="81"/>
      <c r="BT1774" s="81"/>
      <c r="BU1774" s="81"/>
      <c r="BV1774" s="81"/>
      <c r="BW1774" s="81"/>
      <c r="BX1774" s="81"/>
      <c r="BY1774" s="81"/>
      <c r="BZ1774" s="81"/>
      <c r="CA1774" s="81"/>
      <c r="CB1774" s="81"/>
      <c r="CC1774" s="81"/>
      <c r="CD1774" s="81"/>
      <c r="CE1774" s="81"/>
      <c r="CF1774" s="81"/>
      <c r="CG1774" s="81"/>
      <c r="CH1774" s="81"/>
      <c r="CI1774" s="81"/>
      <c r="CJ1774" s="81"/>
      <c r="CK1774" s="81"/>
      <c r="CL1774" s="81"/>
      <c r="CM1774" s="81"/>
      <c r="CN1774" s="81"/>
      <c r="CO1774" s="81"/>
      <c r="CP1774" s="81"/>
      <c r="CQ1774" s="81"/>
      <c r="CR1774" s="81"/>
      <c r="CS1774" s="81"/>
      <c r="CT1774" s="81"/>
      <c r="CU1774" s="81"/>
      <c r="CV1774" s="81"/>
      <c r="CW1774" s="81"/>
      <c r="CX1774" s="81"/>
      <c r="CY1774" s="81"/>
      <c r="CZ1774" s="81"/>
      <c r="DA1774" s="81"/>
      <c r="DB1774" s="81"/>
      <c r="DC1774" s="81"/>
      <c r="DD1774" s="81"/>
      <c r="DE1774" s="81"/>
      <c r="DF1774" s="81"/>
    </row>
    <row r="1775" spans="42:110" s="144" customFormat="1" x14ac:dyDescent="0.25">
      <c r="AP1775" s="81"/>
      <c r="AQ1775" s="81"/>
      <c r="AR1775" s="81"/>
      <c r="AS1775" s="81"/>
      <c r="AT1775" s="81"/>
      <c r="AU1775" s="81"/>
      <c r="AV1775" s="81"/>
      <c r="AW1775" s="81"/>
      <c r="AX1775" s="81"/>
      <c r="AY1775" s="81"/>
      <c r="AZ1775" s="81"/>
      <c r="BA1775" s="81"/>
      <c r="BB1775" s="81"/>
      <c r="BC1775" s="81"/>
      <c r="BD1775" s="81"/>
      <c r="BE1775" s="81"/>
      <c r="BF1775" s="81"/>
      <c r="BG1775" s="81"/>
      <c r="BH1775" s="81"/>
      <c r="BI1775" s="81"/>
      <c r="BJ1775" s="81"/>
      <c r="BK1775" s="81"/>
      <c r="BL1775" s="81"/>
      <c r="BM1775" s="81"/>
      <c r="BN1775" s="81"/>
      <c r="BO1775" s="81"/>
      <c r="BP1775" s="81"/>
      <c r="BQ1775" s="81"/>
      <c r="BR1775" s="81"/>
      <c r="BS1775" s="81"/>
      <c r="BT1775" s="81"/>
      <c r="BU1775" s="81"/>
      <c r="BV1775" s="81"/>
      <c r="BW1775" s="81"/>
      <c r="BX1775" s="81"/>
      <c r="BY1775" s="81"/>
      <c r="BZ1775" s="81"/>
      <c r="CA1775" s="81"/>
      <c r="CB1775" s="81"/>
      <c r="CC1775" s="81"/>
      <c r="CD1775" s="81"/>
      <c r="CE1775" s="81"/>
      <c r="CF1775" s="81"/>
      <c r="CG1775" s="81"/>
      <c r="CH1775" s="81"/>
      <c r="CI1775" s="81"/>
      <c r="CJ1775" s="81"/>
      <c r="CK1775" s="81"/>
      <c r="CL1775" s="81"/>
      <c r="CM1775" s="81"/>
      <c r="CN1775" s="81"/>
      <c r="CO1775" s="81"/>
      <c r="CP1775" s="81"/>
      <c r="CQ1775" s="81"/>
      <c r="CR1775" s="81"/>
      <c r="CS1775" s="81"/>
      <c r="CT1775" s="81"/>
      <c r="CU1775" s="81"/>
      <c r="CV1775" s="81"/>
      <c r="CW1775" s="81"/>
      <c r="CX1775" s="81"/>
      <c r="CY1775" s="81"/>
      <c r="CZ1775" s="81"/>
      <c r="DA1775" s="81"/>
      <c r="DB1775" s="81"/>
      <c r="DC1775" s="81"/>
      <c r="DD1775" s="81"/>
      <c r="DE1775" s="81"/>
      <c r="DF1775" s="81"/>
    </row>
    <row r="1776" spans="42:110" s="144" customFormat="1" x14ac:dyDescent="0.25">
      <c r="AP1776" s="81"/>
      <c r="AQ1776" s="81"/>
      <c r="AR1776" s="81"/>
      <c r="AS1776" s="81"/>
      <c r="AT1776" s="81"/>
      <c r="AU1776" s="81"/>
      <c r="AV1776" s="81"/>
      <c r="AW1776" s="81"/>
      <c r="AX1776" s="81"/>
      <c r="AY1776" s="81"/>
      <c r="AZ1776" s="81"/>
      <c r="BA1776" s="81"/>
      <c r="BB1776" s="81"/>
      <c r="BC1776" s="81"/>
      <c r="BD1776" s="81"/>
      <c r="BE1776" s="81"/>
      <c r="BF1776" s="81"/>
      <c r="BG1776" s="81"/>
      <c r="BH1776" s="81"/>
      <c r="BI1776" s="81"/>
      <c r="BJ1776" s="81"/>
      <c r="BK1776" s="81"/>
      <c r="BL1776" s="81"/>
      <c r="BM1776" s="81"/>
      <c r="BN1776" s="81"/>
      <c r="BO1776" s="81"/>
      <c r="BP1776" s="81"/>
      <c r="BQ1776" s="81"/>
      <c r="BR1776" s="81"/>
      <c r="BS1776" s="81"/>
      <c r="BT1776" s="81"/>
      <c r="BU1776" s="81"/>
      <c r="BV1776" s="81"/>
      <c r="BW1776" s="81"/>
      <c r="BX1776" s="81"/>
      <c r="BY1776" s="81"/>
      <c r="BZ1776" s="81"/>
      <c r="CA1776" s="81"/>
      <c r="CB1776" s="81"/>
      <c r="CC1776" s="81"/>
      <c r="CD1776" s="81"/>
      <c r="CE1776" s="81"/>
      <c r="CF1776" s="81"/>
      <c r="CG1776" s="81"/>
      <c r="CH1776" s="81"/>
      <c r="CI1776" s="81"/>
      <c r="CJ1776" s="81"/>
      <c r="CK1776" s="81"/>
      <c r="CL1776" s="81"/>
      <c r="CM1776" s="81"/>
      <c r="CN1776" s="81"/>
      <c r="CO1776" s="81"/>
      <c r="CP1776" s="81"/>
      <c r="CQ1776" s="81"/>
      <c r="CR1776" s="81"/>
      <c r="CS1776" s="81"/>
      <c r="CT1776" s="81"/>
      <c r="CU1776" s="81"/>
      <c r="CV1776" s="81"/>
      <c r="CW1776" s="81"/>
      <c r="CX1776" s="81"/>
      <c r="CY1776" s="81"/>
      <c r="CZ1776" s="81"/>
      <c r="DA1776" s="81"/>
      <c r="DB1776" s="81"/>
      <c r="DC1776" s="81"/>
      <c r="DD1776" s="81"/>
      <c r="DE1776" s="81"/>
      <c r="DF1776" s="81"/>
    </row>
    <row r="1777" spans="42:110" s="144" customFormat="1" x14ac:dyDescent="0.25">
      <c r="AP1777" s="81"/>
      <c r="AQ1777" s="81"/>
      <c r="AR1777" s="81"/>
      <c r="AS1777" s="81"/>
      <c r="AT1777" s="81"/>
      <c r="AU1777" s="81"/>
      <c r="AV1777" s="81"/>
      <c r="AW1777" s="81"/>
      <c r="AX1777" s="81"/>
      <c r="AY1777" s="81"/>
      <c r="AZ1777" s="81"/>
      <c r="BA1777" s="81"/>
      <c r="BB1777" s="81"/>
      <c r="BC1777" s="81"/>
      <c r="BD1777" s="81"/>
      <c r="BE1777" s="81"/>
      <c r="BF1777" s="81"/>
      <c r="BG1777" s="81"/>
      <c r="BH1777" s="81"/>
      <c r="BI1777" s="81"/>
      <c r="BJ1777" s="81"/>
      <c r="BK1777" s="81"/>
      <c r="BL1777" s="81"/>
      <c r="BM1777" s="81"/>
      <c r="BN1777" s="81"/>
      <c r="BO1777" s="81"/>
      <c r="BP1777" s="81"/>
      <c r="BQ1777" s="81"/>
      <c r="BR1777" s="81"/>
      <c r="BS1777" s="81"/>
      <c r="BT1777" s="81"/>
      <c r="BU1777" s="81"/>
      <c r="BV1777" s="81"/>
      <c r="BW1777" s="81"/>
      <c r="BX1777" s="81"/>
      <c r="BY1777" s="81"/>
      <c r="BZ1777" s="81"/>
      <c r="CA1777" s="81"/>
      <c r="CB1777" s="81"/>
      <c r="CC1777" s="81"/>
      <c r="CD1777" s="81"/>
      <c r="CE1777" s="81"/>
      <c r="CF1777" s="81"/>
      <c r="CG1777" s="81"/>
      <c r="CH1777" s="81"/>
      <c r="CI1777" s="81"/>
      <c r="CJ1777" s="81"/>
      <c r="CK1777" s="81"/>
      <c r="CL1777" s="81"/>
      <c r="CM1777" s="81"/>
      <c r="CN1777" s="81"/>
      <c r="CO1777" s="81"/>
      <c r="CP1777" s="81"/>
      <c r="CQ1777" s="81"/>
      <c r="CR1777" s="81"/>
      <c r="CS1777" s="81"/>
      <c r="CT1777" s="81"/>
      <c r="CU1777" s="81"/>
      <c r="CV1777" s="81"/>
      <c r="CW1777" s="81"/>
      <c r="CX1777" s="81"/>
      <c r="CY1777" s="81"/>
      <c r="CZ1777" s="81"/>
      <c r="DA1777" s="81"/>
      <c r="DB1777" s="81"/>
      <c r="DC1777" s="81"/>
      <c r="DD1777" s="81"/>
      <c r="DE1777" s="81"/>
      <c r="DF1777" s="81"/>
    </row>
    <row r="1778" spans="42:110" s="144" customFormat="1" x14ac:dyDescent="0.25">
      <c r="AP1778" s="81"/>
      <c r="AQ1778" s="81"/>
      <c r="AR1778" s="81"/>
      <c r="AS1778" s="81"/>
      <c r="AT1778" s="81"/>
      <c r="AU1778" s="81"/>
      <c r="AV1778" s="81"/>
      <c r="AW1778" s="81"/>
      <c r="AX1778" s="81"/>
      <c r="AY1778" s="81"/>
      <c r="AZ1778" s="81"/>
      <c r="BA1778" s="81"/>
      <c r="BB1778" s="81"/>
      <c r="BC1778" s="81"/>
      <c r="BD1778" s="81"/>
      <c r="BE1778" s="81"/>
      <c r="BF1778" s="81"/>
      <c r="BG1778" s="81"/>
      <c r="BH1778" s="81"/>
      <c r="BI1778" s="81"/>
      <c r="BJ1778" s="81"/>
      <c r="BK1778" s="81"/>
      <c r="BL1778" s="81"/>
      <c r="BM1778" s="81"/>
      <c r="BN1778" s="81"/>
      <c r="BO1778" s="81"/>
      <c r="BP1778" s="81"/>
      <c r="BQ1778" s="81"/>
      <c r="BR1778" s="81"/>
      <c r="BS1778" s="81"/>
      <c r="BT1778" s="81"/>
      <c r="BU1778" s="81"/>
      <c r="BV1778" s="81"/>
      <c r="BW1778" s="81"/>
      <c r="BX1778" s="81"/>
      <c r="BY1778" s="81"/>
      <c r="BZ1778" s="81"/>
      <c r="CA1778" s="81"/>
      <c r="CB1778" s="81"/>
      <c r="CC1778" s="81"/>
      <c r="CD1778" s="81"/>
      <c r="CE1778" s="81"/>
      <c r="CF1778" s="81"/>
      <c r="CG1778" s="81"/>
      <c r="CH1778" s="81"/>
      <c r="CI1778" s="81"/>
      <c r="CJ1778" s="81"/>
      <c r="CK1778" s="81"/>
      <c r="CL1778" s="81"/>
      <c r="CM1778" s="81"/>
      <c r="CN1778" s="81"/>
      <c r="CO1778" s="81"/>
      <c r="CP1778" s="81"/>
      <c r="CQ1778" s="81"/>
      <c r="CR1778" s="81"/>
      <c r="CS1778" s="81"/>
      <c r="CT1778" s="81"/>
      <c r="CU1778" s="81"/>
      <c r="CV1778" s="81"/>
      <c r="CW1778" s="81"/>
      <c r="CX1778" s="81"/>
      <c r="CY1778" s="81"/>
      <c r="CZ1778" s="81"/>
      <c r="DA1778" s="81"/>
      <c r="DB1778" s="81"/>
      <c r="DC1778" s="81"/>
      <c r="DD1778" s="81"/>
      <c r="DE1778" s="81"/>
      <c r="DF1778" s="81"/>
    </row>
    <row r="1779" spans="42:110" s="144" customFormat="1" x14ac:dyDescent="0.25">
      <c r="AP1779" s="81"/>
      <c r="AQ1779" s="81"/>
      <c r="AR1779" s="81"/>
      <c r="AS1779" s="81"/>
      <c r="AT1779" s="81"/>
      <c r="AU1779" s="81"/>
      <c r="AV1779" s="81"/>
      <c r="AW1779" s="81"/>
      <c r="AX1779" s="81"/>
      <c r="AY1779" s="81"/>
      <c r="AZ1779" s="81"/>
      <c r="BA1779" s="81"/>
      <c r="BB1779" s="81"/>
      <c r="BC1779" s="81"/>
      <c r="BD1779" s="81"/>
      <c r="BE1779" s="81"/>
      <c r="BF1779" s="81"/>
      <c r="BG1779" s="81"/>
      <c r="BH1779" s="81"/>
      <c r="BI1779" s="81"/>
      <c r="BJ1779" s="81"/>
      <c r="BK1779" s="81"/>
      <c r="BL1779" s="81"/>
      <c r="BM1779" s="81"/>
      <c r="BN1779" s="81"/>
      <c r="BO1779" s="81"/>
      <c r="BP1779" s="81"/>
      <c r="BQ1779" s="81"/>
      <c r="BR1779" s="81"/>
      <c r="BS1779" s="81"/>
      <c r="BT1779" s="81"/>
      <c r="BU1779" s="81"/>
      <c r="BV1779" s="81"/>
      <c r="BW1779" s="81"/>
      <c r="BX1779" s="81"/>
      <c r="BY1779" s="81"/>
      <c r="BZ1779" s="81"/>
      <c r="CA1779" s="81"/>
      <c r="CB1779" s="81"/>
      <c r="CC1779" s="81"/>
      <c r="CD1779" s="81"/>
      <c r="CE1779" s="81"/>
      <c r="CF1779" s="81"/>
      <c r="CG1779" s="81"/>
      <c r="CH1779" s="81"/>
      <c r="CI1779" s="81"/>
      <c r="CJ1779" s="81"/>
      <c r="CK1779" s="81"/>
      <c r="CL1779" s="81"/>
      <c r="CM1779" s="81"/>
      <c r="CN1779" s="81"/>
      <c r="CO1779" s="81"/>
      <c r="CP1779" s="81"/>
      <c r="CQ1779" s="81"/>
      <c r="CR1779" s="81"/>
      <c r="CS1779" s="81"/>
      <c r="CT1779" s="81"/>
      <c r="CU1779" s="81"/>
      <c r="CV1779" s="81"/>
      <c r="CW1779" s="81"/>
      <c r="CX1779" s="81"/>
      <c r="CY1779" s="81"/>
      <c r="CZ1779" s="81"/>
      <c r="DA1779" s="81"/>
      <c r="DB1779" s="81"/>
      <c r="DC1779" s="81"/>
      <c r="DD1779" s="81"/>
      <c r="DE1779" s="81"/>
      <c r="DF1779" s="81"/>
    </row>
    <row r="1780" spans="42:110" s="144" customFormat="1" x14ac:dyDescent="0.25">
      <c r="AP1780" s="81"/>
      <c r="AQ1780" s="81"/>
      <c r="AR1780" s="81"/>
      <c r="AS1780" s="81"/>
      <c r="AT1780" s="81"/>
      <c r="AU1780" s="81"/>
      <c r="AV1780" s="81"/>
      <c r="AW1780" s="81"/>
      <c r="AX1780" s="81"/>
      <c r="AY1780" s="81"/>
      <c r="AZ1780" s="81"/>
      <c r="BA1780" s="81"/>
      <c r="BB1780" s="81"/>
      <c r="BC1780" s="81"/>
      <c r="BD1780" s="81"/>
      <c r="BE1780" s="81"/>
      <c r="BF1780" s="81"/>
      <c r="BG1780" s="81"/>
      <c r="BH1780" s="81"/>
      <c r="BI1780" s="81"/>
      <c r="BJ1780" s="81"/>
      <c r="BK1780" s="81"/>
      <c r="BL1780" s="81"/>
      <c r="BM1780" s="81"/>
      <c r="BN1780" s="81"/>
      <c r="BO1780" s="81"/>
      <c r="BP1780" s="81"/>
      <c r="BQ1780" s="81"/>
      <c r="BR1780" s="81"/>
      <c r="BS1780" s="81"/>
      <c r="BT1780" s="81"/>
      <c r="BU1780" s="81"/>
      <c r="BV1780" s="81"/>
      <c r="BW1780" s="81"/>
      <c r="BX1780" s="81"/>
      <c r="BY1780" s="81"/>
      <c r="BZ1780" s="81"/>
      <c r="CA1780" s="81"/>
      <c r="CB1780" s="81"/>
      <c r="CC1780" s="81"/>
      <c r="CD1780" s="81"/>
      <c r="CE1780" s="81"/>
      <c r="CF1780" s="81"/>
      <c r="CG1780" s="81"/>
      <c r="CH1780" s="81"/>
      <c r="CI1780" s="81"/>
      <c r="CJ1780" s="81"/>
      <c r="CK1780" s="81"/>
      <c r="CL1780" s="81"/>
      <c r="CM1780" s="81"/>
      <c r="CN1780" s="81"/>
      <c r="CO1780" s="81"/>
      <c r="CP1780" s="81"/>
      <c r="CQ1780" s="81"/>
      <c r="CR1780" s="81"/>
      <c r="CS1780" s="81"/>
      <c r="CT1780" s="81"/>
      <c r="CU1780" s="81"/>
      <c r="CV1780" s="81"/>
      <c r="CW1780" s="81"/>
      <c r="CX1780" s="81"/>
      <c r="CY1780" s="81"/>
      <c r="CZ1780" s="81"/>
      <c r="DA1780" s="81"/>
      <c r="DB1780" s="81"/>
      <c r="DC1780" s="81"/>
      <c r="DD1780" s="81"/>
      <c r="DE1780" s="81"/>
      <c r="DF1780" s="81"/>
    </row>
    <row r="1781" spans="42:110" s="144" customFormat="1" x14ac:dyDescent="0.25">
      <c r="AP1781" s="81"/>
      <c r="AQ1781" s="81"/>
      <c r="AR1781" s="81"/>
      <c r="AS1781" s="81"/>
      <c r="AT1781" s="81"/>
      <c r="AU1781" s="81"/>
      <c r="AV1781" s="81"/>
      <c r="AW1781" s="81"/>
      <c r="AX1781" s="81"/>
      <c r="AY1781" s="81"/>
      <c r="AZ1781" s="81"/>
      <c r="BA1781" s="81"/>
      <c r="BB1781" s="81"/>
      <c r="BC1781" s="81"/>
      <c r="BD1781" s="81"/>
      <c r="BE1781" s="81"/>
      <c r="BF1781" s="81"/>
      <c r="BG1781" s="81"/>
      <c r="BH1781" s="81"/>
      <c r="BI1781" s="81"/>
      <c r="BJ1781" s="81"/>
      <c r="BK1781" s="81"/>
      <c r="BL1781" s="81"/>
      <c r="BM1781" s="81"/>
      <c r="BN1781" s="81"/>
      <c r="BO1781" s="81"/>
      <c r="BP1781" s="81"/>
      <c r="BQ1781" s="81"/>
      <c r="BR1781" s="81"/>
      <c r="BS1781" s="81"/>
      <c r="BT1781" s="81"/>
      <c r="BU1781" s="81"/>
      <c r="BV1781" s="81"/>
      <c r="BW1781" s="81"/>
      <c r="BX1781" s="81"/>
      <c r="BY1781" s="81"/>
      <c r="BZ1781" s="81"/>
      <c r="CA1781" s="81"/>
      <c r="CB1781" s="81"/>
      <c r="CC1781" s="81"/>
      <c r="CD1781" s="81"/>
      <c r="CE1781" s="81"/>
      <c r="CF1781" s="81"/>
      <c r="CG1781" s="81"/>
      <c r="CH1781" s="81"/>
      <c r="CI1781" s="81"/>
      <c r="CJ1781" s="81"/>
      <c r="CK1781" s="81"/>
      <c r="CL1781" s="81"/>
      <c r="CM1781" s="81"/>
      <c r="CN1781" s="81"/>
      <c r="CO1781" s="81"/>
      <c r="CP1781" s="81"/>
      <c r="CQ1781" s="81"/>
      <c r="CR1781" s="81"/>
      <c r="CS1781" s="81"/>
      <c r="CT1781" s="81"/>
      <c r="CU1781" s="81"/>
      <c r="CV1781" s="81"/>
      <c r="CW1781" s="81"/>
      <c r="CX1781" s="81"/>
      <c r="CY1781" s="81"/>
      <c r="CZ1781" s="81"/>
      <c r="DA1781" s="81"/>
      <c r="DB1781" s="81"/>
      <c r="DC1781" s="81"/>
      <c r="DD1781" s="81"/>
      <c r="DE1781" s="81"/>
      <c r="DF1781" s="81"/>
    </row>
    <row r="1782" spans="42:110" s="144" customFormat="1" x14ac:dyDescent="0.25">
      <c r="AP1782" s="81"/>
      <c r="AQ1782" s="81"/>
      <c r="AR1782" s="81"/>
      <c r="AS1782" s="81"/>
      <c r="AT1782" s="81"/>
      <c r="AU1782" s="81"/>
      <c r="AV1782" s="81"/>
      <c r="AW1782" s="81"/>
      <c r="AX1782" s="81"/>
      <c r="AY1782" s="81"/>
      <c r="AZ1782" s="81"/>
      <c r="BA1782" s="81"/>
      <c r="BB1782" s="81"/>
      <c r="BC1782" s="81"/>
      <c r="BD1782" s="81"/>
      <c r="BE1782" s="81"/>
      <c r="BF1782" s="81"/>
      <c r="BG1782" s="81"/>
      <c r="BH1782" s="81"/>
      <c r="BI1782" s="81"/>
      <c r="BJ1782" s="81"/>
      <c r="BK1782" s="81"/>
      <c r="BL1782" s="81"/>
      <c r="BM1782" s="81"/>
      <c r="BN1782" s="81"/>
      <c r="BO1782" s="81"/>
      <c r="BP1782" s="81"/>
      <c r="BQ1782" s="81"/>
      <c r="BR1782" s="81"/>
      <c r="BS1782" s="81"/>
      <c r="BT1782" s="81"/>
      <c r="BU1782" s="81"/>
      <c r="BV1782" s="81"/>
      <c r="BW1782" s="81"/>
      <c r="BX1782" s="81"/>
      <c r="BY1782" s="81"/>
      <c r="BZ1782" s="81"/>
      <c r="CA1782" s="81"/>
      <c r="CB1782" s="81"/>
      <c r="CC1782" s="81"/>
      <c r="CD1782" s="81"/>
      <c r="CE1782" s="81"/>
      <c r="CF1782" s="81"/>
      <c r="CG1782" s="81"/>
      <c r="CH1782" s="81"/>
      <c r="CI1782" s="81"/>
      <c r="CJ1782" s="81"/>
      <c r="CK1782" s="81"/>
      <c r="CL1782" s="81"/>
      <c r="CM1782" s="81"/>
      <c r="CN1782" s="81"/>
      <c r="CO1782" s="81"/>
      <c r="CP1782" s="81"/>
      <c r="CQ1782" s="81"/>
      <c r="CR1782" s="81"/>
      <c r="CS1782" s="81"/>
      <c r="CT1782" s="81"/>
      <c r="CU1782" s="81"/>
      <c r="CV1782" s="81"/>
      <c r="CW1782" s="81"/>
      <c r="CX1782" s="81"/>
      <c r="CY1782" s="81"/>
      <c r="CZ1782" s="81"/>
      <c r="DA1782" s="81"/>
      <c r="DB1782" s="81"/>
      <c r="DC1782" s="81"/>
      <c r="DD1782" s="81"/>
      <c r="DE1782" s="81"/>
      <c r="DF1782" s="81"/>
    </row>
    <row r="1783" spans="42:110" s="144" customFormat="1" x14ac:dyDescent="0.25">
      <c r="AP1783" s="81"/>
      <c r="AQ1783" s="81"/>
      <c r="AR1783" s="81"/>
      <c r="AS1783" s="81"/>
      <c r="AT1783" s="81"/>
      <c r="AU1783" s="81"/>
      <c r="AV1783" s="81"/>
      <c r="AW1783" s="81"/>
      <c r="AX1783" s="81"/>
      <c r="AY1783" s="81"/>
      <c r="AZ1783" s="81"/>
      <c r="BA1783" s="81"/>
      <c r="BB1783" s="81"/>
      <c r="BC1783" s="81"/>
      <c r="BD1783" s="81"/>
      <c r="BE1783" s="81"/>
      <c r="BF1783" s="81"/>
      <c r="BG1783" s="81"/>
      <c r="BH1783" s="81"/>
      <c r="BI1783" s="81"/>
      <c r="BJ1783" s="81"/>
      <c r="BK1783" s="81"/>
      <c r="BL1783" s="81"/>
      <c r="BM1783" s="81"/>
      <c r="BN1783" s="81"/>
      <c r="BO1783" s="81"/>
      <c r="BP1783" s="81"/>
      <c r="BQ1783" s="81"/>
      <c r="BR1783" s="81"/>
      <c r="BS1783" s="81"/>
      <c r="BT1783" s="81"/>
      <c r="BU1783" s="81"/>
      <c r="BV1783" s="81"/>
      <c r="BW1783" s="81"/>
      <c r="BX1783" s="81"/>
      <c r="BY1783" s="81"/>
      <c r="BZ1783" s="81"/>
      <c r="CA1783" s="81"/>
      <c r="CB1783" s="81"/>
      <c r="CC1783" s="81"/>
      <c r="CD1783" s="81"/>
      <c r="CE1783" s="81"/>
      <c r="CF1783" s="81"/>
      <c r="CG1783" s="81"/>
      <c r="CH1783" s="81"/>
      <c r="CI1783" s="81"/>
      <c r="CJ1783" s="81"/>
      <c r="CK1783" s="81"/>
      <c r="CL1783" s="81"/>
      <c r="CM1783" s="81"/>
      <c r="CN1783" s="81"/>
      <c r="CO1783" s="81"/>
      <c r="CP1783" s="81"/>
      <c r="CQ1783" s="81"/>
      <c r="CR1783" s="81"/>
      <c r="CS1783" s="81"/>
      <c r="CT1783" s="81"/>
      <c r="CU1783" s="81"/>
      <c r="CV1783" s="81"/>
      <c r="CW1783" s="81"/>
      <c r="CX1783" s="81"/>
      <c r="CY1783" s="81"/>
      <c r="CZ1783" s="81"/>
      <c r="DA1783" s="81"/>
      <c r="DB1783" s="81"/>
      <c r="DC1783" s="81"/>
      <c r="DD1783" s="81"/>
      <c r="DE1783" s="81"/>
      <c r="DF1783" s="81"/>
    </row>
    <row r="1784" spans="42:110" s="144" customFormat="1" x14ac:dyDescent="0.25">
      <c r="AP1784" s="81"/>
      <c r="AQ1784" s="81"/>
      <c r="AR1784" s="81"/>
      <c r="AS1784" s="81"/>
      <c r="AT1784" s="81"/>
      <c r="AU1784" s="81"/>
      <c r="AV1784" s="81"/>
      <c r="AW1784" s="81"/>
      <c r="AX1784" s="81"/>
      <c r="AY1784" s="81"/>
      <c r="AZ1784" s="81"/>
      <c r="BA1784" s="81"/>
      <c r="BB1784" s="81"/>
      <c r="BC1784" s="81"/>
      <c r="BD1784" s="81"/>
      <c r="BE1784" s="81"/>
      <c r="BF1784" s="81"/>
      <c r="BG1784" s="81"/>
      <c r="BH1784" s="81"/>
      <c r="BI1784" s="81"/>
      <c r="BJ1784" s="81"/>
      <c r="BK1784" s="81"/>
      <c r="BL1784" s="81"/>
      <c r="BM1784" s="81"/>
      <c r="BN1784" s="81"/>
      <c r="BO1784" s="81"/>
      <c r="BP1784" s="81"/>
      <c r="BQ1784" s="81"/>
      <c r="BR1784" s="81"/>
      <c r="BS1784" s="81"/>
      <c r="BT1784" s="81"/>
      <c r="BU1784" s="81"/>
      <c r="BV1784" s="81"/>
      <c r="BW1784" s="81"/>
      <c r="BX1784" s="81"/>
      <c r="BY1784" s="81"/>
      <c r="BZ1784" s="81"/>
      <c r="CA1784" s="81"/>
      <c r="CB1784" s="81"/>
      <c r="CC1784" s="81"/>
      <c r="CD1784" s="81"/>
      <c r="CE1784" s="81"/>
      <c r="CF1784" s="81"/>
      <c r="CG1784" s="81"/>
      <c r="CH1784" s="81"/>
      <c r="CI1784" s="81"/>
      <c r="CJ1784" s="81"/>
      <c r="CK1784" s="81"/>
      <c r="CL1784" s="81"/>
      <c r="CM1784" s="81"/>
      <c r="CN1784" s="81"/>
      <c r="CO1784" s="81"/>
      <c r="CP1784" s="81"/>
      <c r="CQ1784" s="81"/>
      <c r="CR1784" s="81"/>
      <c r="CS1784" s="81"/>
      <c r="CT1784" s="81"/>
      <c r="CU1784" s="81"/>
      <c r="CV1784" s="81"/>
      <c r="CW1784" s="81"/>
      <c r="CX1784" s="81"/>
      <c r="CY1784" s="81"/>
      <c r="CZ1784" s="81"/>
      <c r="DA1784" s="81"/>
      <c r="DB1784" s="81"/>
      <c r="DC1784" s="81"/>
      <c r="DD1784" s="81"/>
      <c r="DE1784" s="81"/>
      <c r="DF1784" s="81"/>
    </row>
    <row r="1785" spans="42:110" s="144" customFormat="1" x14ac:dyDescent="0.25">
      <c r="AP1785" s="81"/>
      <c r="AQ1785" s="81"/>
      <c r="AR1785" s="81"/>
      <c r="AS1785" s="81"/>
      <c r="AT1785" s="81"/>
      <c r="AU1785" s="81"/>
      <c r="AV1785" s="81"/>
      <c r="AW1785" s="81"/>
      <c r="AX1785" s="81"/>
      <c r="AY1785" s="81"/>
      <c r="AZ1785" s="81"/>
      <c r="BA1785" s="81"/>
      <c r="BB1785" s="81"/>
      <c r="BC1785" s="81"/>
      <c r="BD1785" s="81"/>
      <c r="BE1785" s="81"/>
      <c r="BF1785" s="81"/>
      <c r="BG1785" s="81"/>
      <c r="BH1785" s="81"/>
      <c r="BI1785" s="81"/>
      <c r="BJ1785" s="81"/>
      <c r="BK1785" s="81"/>
      <c r="BL1785" s="81"/>
      <c r="BM1785" s="81"/>
      <c r="BN1785" s="81"/>
      <c r="BO1785" s="81"/>
      <c r="BP1785" s="81"/>
      <c r="BQ1785" s="81"/>
      <c r="BR1785" s="81"/>
      <c r="BS1785" s="81"/>
      <c r="BT1785" s="81"/>
      <c r="BU1785" s="81"/>
      <c r="BV1785" s="81"/>
      <c r="BW1785" s="81"/>
      <c r="BX1785" s="81"/>
      <c r="BY1785" s="81"/>
      <c r="BZ1785" s="81"/>
      <c r="CA1785" s="81"/>
      <c r="CB1785" s="81"/>
      <c r="CC1785" s="81"/>
      <c r="CD1785" s="81"/>
      <c r="CE1785" s="81"/>
      <c r="CF1785" s="81"/>
      <c r="CG1785" s="81"/>
      <c r="CH1785" s="81"/>
      <c r="CI1785" s="81"/>
      <c r="CJ1785" s="81"/>
      <c r="CK1785" s="81"/>
      <c r="CL1785" s="81"/>
      <c r="CM1785" s="81"/>
      <c r="CN1785" s="81"/>
      <c r="CO1785" s="81"/>
      <c r="CP1785" s="81"/>
      <c r="CQ1785" s="81"/>
      <c r="CR1785" s="81"/>
      <c r="CS1785" s="81"/>
      <c r="CT1785" s="81"/>
      <c r="CU1785" s="81"/>
      <c r="CV1785" s="81"/>
      <c r="CW1785" s="81"/>
      <c r="CX1785" s="81"/>
      <c r="CY1785" s="81"/>
      <c r="CZ1785" s="81"/>
      <c r="DA1785" s="81"/>
      <c r="DB1785" s="81"/>
      <c r="DC1785" s="81"/>
      <c r="DD1785" s="81"/>
      <c r="DE1785" s="81"/>
      <c r="DF1785" s="81"/>
    </row>
    <row r="1786" spans="42:110" s="144" customFormat="1" x14ac:dyDescent="0.25">
      <c r="AP1786" s="81"/>
      <c r="AQ1786" s="81"/>
      <c r="AR1786" s="81"/>
      <c r="AS1786" s="81"/>
      <c r="AT1786" s="81"/>
      <c r="AU1786" s="81"/>
      <c r="AV1786" s="81"/>
      <c r="AW1786" s="81"/>
      <c r="AX1786" s="81"/>
      <c r="AY1786" s="81"/>
      <c r="AZ1786" s="81"/>
      <c r="BA1786" s="81"/>
      <c r="BB1786" s="81"/>
      <c r="BC1786" s="81"/>
      <c r="BD1786" s="81"/>
      <c r="BE1786" s="81"/>
      <c r="BF1786" s="81"/>
      <c r="BG1786" s="81"/>
      <c r="BH1786" s="81"/>
      <c r="BI1786" s="81"/>
      <c r="BJ1786" s="81"/>
      <c r="BK1786" s="81"/>
      <c r="BL1786" s="81"/>
      <c r="BM1786" s="81"/>
      <c r="BN1786" s="81"/>
      <c r="BO1786" s="81"/>
      <c r="BP1786" s="81"/>
      <c r="BQ1786" s="81"/>
      <c r="BR1786" s="81"/>
      <c r="BS1786" s="81"/>
      <c r="BT1786" s="81"/>
      <c r="BU1786" s="81"/>
      <c r="BV1786" s="81"/>
      <c r="BW1786" s="81"/>
      <c r="BX1786" s="81"/>
      <c r="BY1786" s="81"/>
      <c r="BZ1786" s="81"/>
      <c r="CA1786" s="81"/>
      <c r="CB1786" s="81"/>
      <c r="CC1786" s="81"/>
      <c r="CD1786" s="81"/>
      <c r="CE1786" s="81"/>
      <c r="CF1786" s="81"/>
      <c r="CG1786" s="81"/>
      <c r="CH1786" s="81"/>
      <c r="CI1786" s="81"/>
      <c r="CJ1786" s="81"/>
      <c r="CK1786" s="81"/>
      <c r="CL1786" s="81"/>
      <c r="CM1786" s="81"/>
      <c r="CN1786" s="81"/>
      <c r="CO1786" s="81"/>
      <c r="CP1786" s="81"/>
      <c r="CQ1786" s="81"/>
      <c r="CR1786" s="81"/>
      <c r="CS1786" s="81"/>
      <c r="CT1786" s="81"/>
      <c r="CU1786" s="81"/>
      <c r="CV1786" s="81"/>
      <c r="CW1786" s="81"/>
      <c r="CX1786" s="81"/>
      <c r="CY1786" s="81"/>
      <c r="CZ1786" s="81"/>
      <c r="DA1786" s="81"/>
      <c r="DB1786" s="81"/>
      <c r="DC1786" s="81"/>
      <c r="DD1786" s="81"/>
      <c r="DE1786" s="81"/>
      <c r="DF1786" s="81"/>
    </row>
    <row r="1787" spans="42:110" s="144" customFormat="1" x14ac:dyDescent="0.25">
      <c r="AP1787" s="81"/>
      <c r="AQ1787" s="81"/>
      <c r="AR1787" s="81"/>
      <c r="AS1787" s="81"/>
      <c r="AT1787" s="81"/>
      <c r="AU1787" s="81"/>
      <c r="AV1787" s="81"/>
      <c r="AW1787" s="81"/>
      <c r="AX1787" s="81"/>
      <c r="AY1787" s="81"/>
      <c r="AZ1787" s="81"/>
      <c r="BA1787" s="81"/>
      <c r="BB1787" s="81"/>
      <c r="BC1787" s="81"/>
      <c r="BD1787" s="81"/>
      <c r="BE1787" s="81"/>
      <c r="BF1787" s="81"/>
      <c r="BG1787" s="81"/>
      <c r="BH1787" s="81"/>
      <c r="BI1787" s="81"/>
      <c r="BJ1787" s="81"/>
      <c r="BK1787" s="81"/>
      <c r="BL1787" s="81"/>
      <c r="BM1787" s="81"/>
      <c r="BN1787" s="81"/>
      <c r="BO1787" s="81"/>
      <c r="BP1787" s="81"/>
      <c r="BQ1787" s="81"/>
      <c r="BR1787" s="81"/>
      <c r="BS1787" s="81"/>
      <c r="BT1787" s="81"/>
      <c r="BU1787" s="81"/>
      <c r="BV1787" s="81"/>
      <c r="BW1787" s="81"/>
      <c r="BX1787" s="81"/>
      <c r="BY1787" s="81"/>
      <c r="BZ1787" s="81"/>
      <c r="CA1787" s="81"/>
      <c r="CB1787" s="81"/>
      <c r="CC1787" s="81"/>
      <c r="CD1787" s="81"/>
      <c r="CE1787" s="81"/>
      <c r="CF1787" s="81"/>
      <c r="CG1787" s="81"/>
      <c r="CH1787" s="81"/>
      <c r="CI1787" s="81"/>
      <c r="CJ1787" s="81"/>
      <c r="CK1787" s="81"/>
      <c r="CL1787" s="81"/>
      <c r="CM1787" s="81"/>
      <c r="CN1787" s="81"/>
      <c r="CO1787" s="81"/>
      <c r="CP1787" s="81"/>
      <c r="CQ1787" s="81"/>
      <c r="CR1787" s="81"/>
      <c r="CS1787" s="81"/>
      <c r="CT1787" s="81"/>
      <c r="CU1787" s="81"/>
      <c r="CV1787" s="81"/>
      <c r="CW1787" s="81"/>
      <c r="CX1787" s="81"/>
      <c r="CY1787" s="81"/>
      <c r="CZ1787" s="81"/>
      <c r="DA1787" s="81"/>
      <c r="DB1787" s="81"/>
      <c r="DC1787" s="81"/>
      <c r="DD1787" s="81"/>
      <c r="DE1787" s="81"/>
      <c r="DF1787" s="81"/>
    </row>
    <row r="1788" spans="42:110" s="144" customFormat="1" x14ac:dyDescent="0.25">
      <c r="AP1788" s="81"/>
      <c r="AQ1788" s="81"/>
      <c r="AR1788" s="81"/>
      <c r="AS1788" s="81"/>
      <c r="AT1788" s="81"/>
      <c r="AU1788" s="81"/>
      <c r="AV1788" s="81"/>
      <c r="AW1788" s="81"/>
      <c r="AX1788" s="81"/>
      <c r="AY1788" s="81"/>
      <c r="AZ1788" s="81"/>
      <c r="BA1788" s="81"/>
      <c r="BB1788" s="81"/>
      <c r="BC1788" s="81"/>
      <c r="BD1788" s="81"/>
      <c r="BE1788" s="81"/>
      <c r="BF1788" s="81"/>
      <c r="BG1788" s="81"/>
      <c r="BH1788" s="81"/>
      <c r="BI1788" s="81"/>
      <c r="BJ1788" s="81"/>
      <c r="BK1788" s="81"/>
      <c r="BL1788" s="81"/>
      <c r="BM1788" s="81"/>
      <c r="BN1788" s="81"/>
      <c r="BO1788" s="81"/>
      <c r="BP1788" s="81"/>
      <c r="BQ1788" s="81"/>
      <c r="BR1788" s="81"/>
      <c r="BS1788" s="81"/>
      <c r="BT1788" s="81"/>
      <c r="BU1788" s="81"/>
      <c r="BV1788" s="81"/>
      <c r="BW1788" s="81"/>
      <c r="BX1788" s="81"/>
      <c r="BY1788" s="81"/>
      <c r="BZ1788" s="81"/>
      <c r="CA1788" s="81"/>
      <c r="CB1788" s="81"/>
      <c r="CC1788" s="81"/>
      <c r="CD1788" s="81"/>
      <c r="CE1788" s="81"/>
      <c r="CF1788" s="81"/>
      <c r="CG1788" s="81"/>
      <c r="CH1788" s="81"/>
      <c r="CI1788" s="81"/>
      <c r="CJ1788" s="81"/>
      <c r="CK1788" s="81"/>
      <c r="CL1788" s="81"/>
      <c r="CM1788" s="81"/>
      <c r="CN1788" s="81"/>
      <c r="CO1788" s="81"/>
      <c r="CP1788" s="81"/>
      <c r="CQ1788" s="81"/>
      <c r="CR1788" s="81"/>
      <c r="CS1788" s="81"/>
      <c r="CT1788" s="81"/>
      <c r="CU1788" s="81"/>
      <c r="CV1788" s="81"/>
      <c r="CW1788" s="81"/>
      <c r="CX1788" s="81"/>
      <c r="CY1788" s="81"/>
      <c r="CZ1788" s="81"/>
      <c r="DA1788" s="81"/>
      <c r="DB1788" s="81"/>
      <c r="DC1788" s="81"/>
      <c r="DD1788" s="81"/>
      <c r="DE1788" s="81"/>
      <c r="DF1788" s="81"/>
    </row>
    <row r="1789" spans="42:110" s="144" customFormat="1" x14ac:dyDescent="0.25">
      <c r="AP1789" s="81"/>
      <c r="AQ1789" s="81"/>
      <c r="AR1789" s="81"/>
      <c r="AS1789" s="81"/>
      <c r="AT1789" s="81"/>
      <c r="AU1789" s="81"/>
      <c r="AV1789" s="81"/>
      <c r="AW1789" s="81"/>
      <c r="AX1789" s="81"/>
      <c r="AY1789" s="81"/>
      <c r="AZ1789" s="81"/>
      <c r="BA1789" s="81"/>
      <c r="BB1789" s="81"/>
      <c r="BC1789" s="81"/>
      <c r="BD1789" s="81"/>
      <c r="BE1789" s="81"/>
      <c r="BF1789" s="81"/>
      <c r="BG1789" s="81"/>
      <c r="BH1789" s="81"/>
      <c r="BI1789" s="81"/>
      <c r="BJ1789" s="81"/>
      <c r="BK1789" s="81"/>
      <c r="BL1789" s="81"/>
      <c r="BM1789" s="81"/>
      <c r="BN1789" s="81"/>
      <c r="BO1789" s="81"/>
      <c r="BP1789" s="81"/>
      <c r="BQ1789" s="81"/>
      <c r="BR1789" s="81"/>
      <c r="BS1789" s="81"/>
      <c r="BT1789" s="81"/>
      <c r="BU1789" s="81"/>
      <c r="BV1789" s="81"/>
      <c r="BW1789" s="81"/>
      <c r="BX1789" s="81"/>
      <c r="BY1789" s="81"/>
      <c r="BZ1789" s="81"/>
      <c r="CA1789" s="81"/>
      <c r="CB1789" s="81"/>
      <c r="CC1789" s="81"/>
      <c r="CD1789" s="81"/>
      <c r="CE1789" s="81"/>
      <c r="CF1789" s="81"/>
      <c r="CG1789" s="81"/>
      <c r="CH1789" s="81"/>
      <c r="CI1789" s="81"/>
      <c r="CJ1789" s="81"/>
      <c r="CK1789" s="81"/>
      <c r="CL1789" s="81"/>
      <c r="CM1789" s="81"/>
      <c r="CN1789" s="81"/>
      <c r="CO1789" s="81"/>
      <c r="CP1789" s="81"/>
      <c r="CQ1789" s="81"/>
      <c r="CR1789" s="81"/>
      <c r="CS1789" s="81"/>
      <c r="CT1789" s="81"/>
      <c r="CU1789" s="81"/>
      <c r="CV1789" s="81"/>
      <c r="CW1789" s="81"/>
      <c r="CX1789" s="81"/>
      <c r="CY1789" s="81"/>
      <c r="CZ1789" s="81"/>
      <c r="DA1789" s="81"/>
      <c r="DB1789" s="81"/>
      <c r="DC1789" s="81"/>
      <c r="DD1789" s="81"/>
      <c r="DE1789" s="81"/>
      <c r="DF1789" s="81"/>
    </row>
    <row r="1790" spans="42:110" s="144" customFormat="1" x14ac:dyDescent="0.25">
      <c r="AP1790" s="81"/>
      <c r="AQ1790" s="81"/>
      <c r="AR1790" s="81"/>
      <c r="AS1790" s="81"/>
      <c r="AT1790" s="81"/>
      <c r="AU1790" s="81"/>
      <c r="AV1790" s="81"/>
      <c r="AW1790" s="81"/>
      <c r="AX1790" s="81"/>
      <c r="AY1790" s="81"/>
      <c r="AZ1790" s="81"/>
      <c r="BA1790" s="81"/>
      <c r="BB1790" s="81"/>
      <c r="BC1790" s="81"/>
      <c r="BD1790" s="81"/>
      <c r="BE1790" s="81"/>
      <c r="BF1790" s="81"/>
      <c r="BG1790" s="81"/>
      <c r="BH1790" s="81"/>
      <c r="BI1790" s="81"/>
      <c r="BJ1790" s="81"/>
      <c r="BK1790" s="81"/>
      <c r="BL1790" s="81"/>
      <c r="BM1790" s="81"/>
      <c r="BN1790" s="81"/>
      <c r="BO1790" s="81"/>
      <c r="BP1790" s="81"/>
      <c r="BQ1790" s="81"/>
      <c r="BR1790" s="81"/>
      <c r="BS1790" s="81"/>
      <c r="BT1790" s="81"/>
      <c r="BU1790" s="81"/>
      <c r="BV1790" s="81"/>
      <c r="BW1790" s="81"/>
      <c r="BX1790" s="81"/>
      <c r="BY1790" s="81"/>
      <c r="BZ1790" s="81"/>
      <c r="CA1790" s="81"/>
      <c r="CB1790" s="81"/>
      <c r="CC1790" s="81"/>
      <c r="CD1790" s="81"/>
      <c r="CE1790" s="81"/>
      <c r="CF1790" s="81"/>
      <c r="CG1790" s="81"/>
      <c r="CH1790" s="81"/>
      <c r="CI1790" s="81"/>
      <c r="CJ1790" s="81"/>
      <c r="CK1790" s="81"/>
      <c r="CL1790" s="81"/>
      <c r="CM1790" s="81"/>
      <c r="CN1790" s="81"/>
      <c r="CO1790" s="81"/>
      <c r="CP1790" s="81"/>
      <c r="CQ1790" s="81"/>
      <c r="CR1790" s="81"/>
      <c r="CS1790" s="81"/>
      <c r="CT1790" s="81"/>
      <c r="CU1790" s="81"/>
      <c r="CV1790" s="81"/>
      <c r="CW1790" s="81"/>
      <c r="CX1790" s="81"/>
      <c r="CY1790" s="81"/>
      <c r="CZ1790" s="81"/>
      <c r="DA1790" s="81"/>
      <c r="DB1790" s="81"/>
      <c r="DC1790" s="81"/>
      <c r="DD1790" s="81"/>
      <c r="DE1790" s="81"/>
      <c r="DF1790" s="81"/>
    </row>
    <row r="1791" spans="42:110" s="144" customFormat="1" x14ac:dyDescent="0.25">
      <c r="AP1791" s="81"/>
      <c r="AQ1791" s="81"/>
      <c r="AR1791" s="81"/>
      <c r="AS1791" s="81"/>
      <c r="AT1791" s="81"/>
      <c r="AU1791" s="81"/>
      <c r="AV1791" s="81"/>
      <c r="AW1791" s="81"/>
      <c r="AX1791" s="81"/>
      <c r="AY1791" s="81"/>
      <c r="AZ1791" s="81"/>
      <c r="BA1791" s="81"/>
      <c r="BB1791" s="81"/>
      <c r="BC1791" s="81"/>
      <c r="BD1791" s="81"/>
      <c r="BE1791" s="81"/>
      <c r="BF1791" s="81"/>
      <c r="BG1791" s="81"/>
      <c r="BH1791" s="81"/>
      <c r="BI1791" s="81"/>
      <c r="BJ1791" s="81"/>
      <c r="BK1791" s="81"/>
      <c r="BL1791" s="81"/>
      <c r="BM1791" s="81"/>
      <c r="BN1791" s="81"/>
      <c r="BO1791" s="81"/>
      <c r="BP1791" s="81"/>
      <c r="BQ1791" s="81"/>
      <c r="BR1791" s="81"/>
      <c r="BS1791" s="81"/>
      <c r="BT1791" s="81"/>
      <c r="BU1791" s="81"/>
      <c r="BV1791" s="81"/>
      <c r="BW1791" s="81"/>
      <c r="BX1791" s="81"/>
      <c r="BY1791" s="81"/>
      <c r="BZ1791" s="81"/>
      <c r="CA1791" s="81"/>
      <c r="CB1791" s="81"/>
      <c r="CC1791" s="81"/>
      <c r="CD1791" s="81"/>
      <c r="CE1791" s="81"/>
      <c r="CF1791" s="81"/>
      <c r="CG1791" s="81"/>
      <c r="CH1791" s="81"/>
      <c r="CI1791" s="81"/>
      <c r="CJ1791" s="81"/>
      <c r="CK1791" s="81"/>
      <c r="CL1791" s="81"/>
      <c r="CM1791" s="81"/>
      <c r="CN1791" s="81"/>
      <c r="CO1791" s="81"/>
      <c r="CP1791" s="81"/>
      <c r="CQ1791" s="81"/>
      <c r="CR1791" s="81"/>
      <c r="CS1791" s="81"/>
      <c r="CT1791" s="81"/>
      <c r="CU1791" s="81"/>
      <c r="CV1791" s="81"/>
      <c r="CW1791" s="81"/>
      <c r="CX1791" s="81"/>
      <c r="CY1791" s="81"/>
      <c r="CZ1791" s="81"/>
      <c r="DA1791" s="81"/>
      <c r="DB1791" s="81"/>
      <c r="DC1791" s="81"/>
      <c r="DD1791" s="81"/>
      <c r="DE1791" s="81"/>
      <c r="DF1791" s="81"/>
    </row>
    <row r="1792" spans="42:110" s="144" customFormat="1" x14ac:dyDescent="0.25">
      <c r="AP1792" s="81"/>
      <c r="AQ1792" s="81"/>
      <c r="AR1792" s="81"/>
      <c r="AS1792" s="81"/>
      <c r="AT1792" s="81"/>
      <c r="AU1792" s="81"/>
      <c r="AV1792" s="81"/>
      <c r="AW1792" s="81"/>
      <c r="AX1792" s="81"/>
      <c r="AY1792" s="81"/>
      <c r="AZ1792" s="81"/>
      <c r="BA1792" s="81"/>
      <c r="BB1792" s="81"/>
      <c r="BC1792" s="81"/>
      <c r="BD1792" s="81"/>
      <c r="BE1792" s="81"/>
      <c r="BF1792" s="81"/>
      <c r="BG1792" s="81"/>
      <c r="BH1792" s="81"/>
      <c r="BI1792" s="81"/>
      <c r="BJ1792" s="81"/>
      <c r="BK1792" s="81"/>
      <c r="BL1792" s="81"/>
      <c r="BM1792" s="81"/>
      <c r="BN1792" s="81"/>
      <c r="BO1792" s="81"/>
      <c r="BP1792" s="81"/>
      <c r="BQ1792" s="81"/>
      <c r="BR1792" s="81"/>
      <c r="BS1792" s="81"/>
      <c r="BT1792" s="81"/>
      <c r="BU1792" s="81"/>
      <c r="BV1792" s="81"/>
      <c r="BW1792" s="81"/>
      <c r="BX1792" s="81"/>
      <c r="BY1792" s="81"/>
      <c r="BZ1792" s="81"/>
      <c r="CA1792" s="81"/>
      <c r="CB1792" s="81"/>
      <c r="CC1792" s="81"/>
      <c r="CD1792" s="81"/>
      <c r="CE1792" s="81"/>
      <c r="CF1792" s="81"/>
      <c r="CG1792" s="81"/>
      <c r="CH1792" s="81"/>
      <c r="CI1792" s="81"/>
      <c r="CJ1792" s="81"/>
      <c r="CK1792" s="81"/>
      <c r="CL1792" s="81"/>
      <c r="CM1792" s="81"/>
      <c r="CN1792" s="81"/>
      <c r="CO1792" s="81"/>
      <c r="CP1792" s="81"/>
      <c r="CQ1792" s="81"/>
      <c r="CR1792" s="81"/>
      <c r="CS1792" s="81"/>
      <c r="CT1792" s="81"/>
      <c r="CU1792" s="81"/>
      <c r="CV1792" s="81"/>
      <c r="CW1792" s="81"/>
      <c r="CX1792" s="81"/>
      <c r="CY1792" s="81"/>
      <c r="CZ1792" s="81"/>
      <c r="DA1792" s="81"/>
      <c r="DB1792" s="81"/>
      <c r="DC1792" s="81"/>
      <c r="DD1792" s="81"/>
      <c r="DE1792" s="81"/>
      <c r="DF1792" s="81"/>
    </row>
    <row r="1793" spans="42:110" s="144" customFormat="1" x14ac:dyDescent="0.25">
      <c r="AP1793" s="81"/>
      <c r="AQ1793" s="81"/>
      <c r="AR1793" s="81"/>
      <c r="AS1793" s="81"/>
      <c r="AT1793" s="81"/>
      <c r="AU1793" s="81"/>
      <c r="AV1793" s="81"/>
      <c r="AW1793" s="81"/>
      <c r="AX1793" s="81"/>
      <c r="AY1793" s="81"/>
      <c r="AZ1793" s="81"/>
      <c r="BA1793" s="81"/>
      <c r="BB1793" s="81"/>
      <c r="BC1793" s="81"/>
      <c r="BD1793" s="81"/>
      <c r="BE1793" s="81"/>
      <c r="BF1793" s="81"/>
      <c r="BG1793" s="81"/>
      <c r="BH1793" s="81"/>
      <c r="BI1793" s="81"/>
      <c r="BJ1793" s="81"/>
      <c r="BK1793" s="81"/>
      <c r="BL1793" s="81"/>
      <c r="BM1793" s="81"/>
      <c r="BN1793" s="81"/>
      <c r="BO1793" s="81"/>
      <c r="BP1793" s="81"/>
      <c r="BQ1793" s="81"/>
      <c r="BR1793" s="81"/>
      <c r="BS1793" s="81"/>
      <c r="BT1793" s="81"/>
      <c r="BU1793" s="81"/>
      <c r="BV1793" s="81"/>
      <c r="BW1793" s="81"/>
      <c r="BX1793" s="81"/>
      <c r="BY1793" s="81"/>
      <c r="BZ1793" s="81"/>
      <c r="CA1793" s="81"/>
      <c r="CB1793" s="81"/>
      <c r="CC1793" s="81"/>
      <c r="CD1793" s="81"/>
      <c r="CE1793" s="81"/>
      <c r="CF1793" s="81"/>
      <c r="CG1793" s="81"/>
      <c r="CH1793" s="81"/>
      <c r="CI1793" s="81"/>
      <c r="CJ1793" s="81"/>
      <c r="CK1793" s="81"/>
      <c r="CL1793" s="81"/>
      <c r="CM1793" s="81"/>
      <c r="CN1793" s="81"/>
      <c r="CO1793" s="81"/>
      <c r="CP1793" s="81"/>
      <c r="CQ1793" s="81"/>
      <c r="CR1793" s="81"/>
      <c r="CS1793" s="81"/>
      <c r="CT1793" s="81"/>
      <c r="CU1793" s="81"/>
      <c r="CV1793" s="81"/>
      <c r="CW1793" s="81"/>
      <c r="CX1793" s="81"/>
      <c r="CY1793" s="81"/>
      <c r="CZ1793" s="81"/>
      <c r="DA1793" s="81"/>
      <c r="DB1793" s="81"/>
      <c r="DC1793" s="81"/>
      <c r="DD1793" s="81"/>
      <c r="DE1793" s="81"/>
      <c r="DF1793" s="81"/>
    </row>
    <row r="1794" spans="42:110" s="144" customFormat="1" x14ac:dyDescent="0.25">
      <c r="AP1794" s="81"/>
      <c r="AQ1794" s="81"/>
      <c r="AR1794" s="81"/>
      <c r="AS1794" s="81"/>
      <c r="AT1794" s="81"/>
      <c r="AU1794" s="81"/>
      <c r="AV1794" s="81"/>
      <c r="AW1794" s="81"/>
      <c r="AX1794" s="81"/>
      <c r="AY1794" s="81"/>
      <c r="AZ1794" s="81"/>
      <c r="BA1794" s="81"/>
      <c r="BB1794" s="81"/>
      <c r="BC1794" s="81"/>
      <c r="BD1794" s="81"/>
      <c r="BE1794" s="81"/>
      <c r="BF1794" s="81"/>
      <c r="BG1794" s="81"/>
      <c r="BH1794" s="81"/>
      <c r="BI1794" s="81"/>
      <c r="BJ1794" s="81"/>
      <c r="BK1794" s="81"/>
      <c r="BL1794" s="81"/>
      <c r="BM1794" s="81"/>
      <c r="BN1794" s="81"/>
      <c r="BO1794" s="81"/>
      <c r="BP1794" s="81"/>
      <c r="BQ1794" s="81"/>
      <c r="BR1794" s="81"/>
      <c r="BS1794" s="81"/>
      <c r="BT1794" s="81"/>
      <c r="BU1794" s="81"/>
      <c r="BV1794" s="81"/>
      <c r="BW1794" s="81"/>
      <c r="BX1794" s="81"/>
      <c r="BY1794" s="81"/>
      <c r="BZ1794" s="81"/>
      <c r="CA1794" s="81"/>
      <c r="CB1794" s="81"/>
      <c r="CC1794" s="81"/>
      <c r="CD1794" s="81"/>
      <c r="CE1794" s="81"/>
      <c r="CF1794" s="81"/>
      <c r="CG1794" s="81"/>
      <c r="CH1794" s="81"/>
      <c r="CI1794" s="81"/>
      <c r="CJ1794" s="81"/>
      <c r="CK1794" s="81"/>
      <c r="CL1794" s="81"/>
      <c r="CM1794" s="81"/>
      <c r="CN1794" s="81"/>
      <c r="CO1794" s="81"/>
      <c r="CP1794" s="81"/>
      <c r="CQ1794" s="81"/>
      <c r="CR1794" s="81"/>
      <c r="CS1794" s="81"/>
      <c r="CT1794" s="81"/>
      <c r="CU1794" s="81"/>
      <c r="CV1794" s="81"/>
      <c r="CW1794" s="81"/>
      <c r="CX1794" s="81"/>
      <c r="CY1794" s="81"/>
      <c r="CZ1794" s="81"/>
      <c r="DA1794" s="81"/>
      <c r="DB1794" s="81"/>
      <c r="DC1794" s="81"/>
      <c r="DD1794" s="81"/>
      <c r="DE1794" s="81"/>
      <c r="DF1794" s="81"/>
    </row>
    <row r="1795" spans="42:110" s="144" customFormat="1" x14ac:dyDescent="0.25">
      <c r="AP1795" s="81"/>
      <c r="AQ1795" s="81"/>
      <c r="AR1795" s="81"/>
      <c r="AS1795" s="81"/>
      <c r="AT1795" s="81"/>
      <c r="AU1795" s="81"/>
      <c r="AV1795" s="81"/>
      <c r="AW1795" s="81"/>
      <c r="AX1795" s="81"/>
      <c r="AY1795" s="81"/>
      <c r="AZ1795" s="81"/>
      <c r="BA1795" s="81"/>
      <c r="BB1795" s="81"/>
      <c r="BC1795" s="81"/>
      <c r="BD1795" s="81"/>
      <c r="BE1795" s="81"/>
      <c r="BF1795" s="81"/>
      <c r="BG1795" s="81"/>
      <c r="BH1795" s="81"/>
      <c r="BI1795" s="81"/>
      <c r="BJ1795" s="81"/>
      <c r="BK1795" s="81"/>
      <c r="BL1795" s="81"/>
      <c r="BM1795" s="81"/>
      <c r="BN1795" s="81"/>
      <c r="BO1795" s="81"/>
      <c r="BP1795" s="81"/>
      <c r="BQ1795" s="81"/>
      <c r="BR1795" s="81"/>
      <c r="BS1795" s="81"/>
      <c r="BT1795" s="81"/>
      <c r="BU1795" s="81"/>
      <c r="BV1795" s="81"/>
      <c r="BW1795" s="81"/>
      <c r="BX1795" s="81"/>
      <c r="BY1795" s="81"/>
      <c r="BZ1795" s="81"/>
      <c r="CA1795" s="81"/>
      <c r="CB1795" s="81"/>
      <c r="CC1795" s="81"/>
      <c r="CD1795" s="81"/>
      <c r="CE1795" s="81"/>
      <c r="CF1795" s="81"/>
      <c r="CG1795" s="81"/>
      <c r="CH1795" s="81"/>
      <c r="CI1795" s="81"/>
      <c r="CJ1795" s="81"/>
      <c r="CK1795" s="81"/>
      <c r="CL1795" s="81"/>
      <c r="CM1795" s="81"/>
      <c r="CN1795" s="81"/>
      <c r="CO1795" s="81"/>
      <c r="CP1795" s="81"/>
      <c r="CQ1795" s="81"/>
      <c r="CR1795" s="81"/>
      <c r="CS1795" s="81"/>
      <c r="CT1795" s="81"/>
      <c r="CU1795" s="81"/>
      <c r="CV1795" s="81"/>
      <c r="CW1795" s="81"/>
      <c r="CX1795" s="81"/>
      <c r="CY1795" s="81"/>
      <c r="CZ1795" s="81"/>
      <c r="DA1795" s="81"/>
      <c r="DB1795" s="81"/>
      <c r="DC1795" s="81"/>
      <c r="DD1795" s="81"/>
      <c r="DE1795" s="81"/>
      <c r="DF1795" s="81"/>
    </row>
    <row r="1796" spans="42:110" s="144" customFormat="1" x14ac:dyDescent="0.25">
      <c r="AP1796" s="81"/>
      <c r="AQ1796" s="81"/>
      <c r="AR1796" s="81"/>
      <c r="AS1796" s="81"/>
      <c r="AT1796" s="81"/>
      <c r="AU1796" s="81"/>
      <c r="AV1796" s="81"/>
      <c r="AW1796" s="81"/>
      <c r="AX1796" s="81"/>
      <c r="AY1796" s="81"/>
      <c r="AZ1796" s="81"/>
      <c r="BA1796" s="81"/>
      <c r="BB1796" s="81"/>
      <c r="BC1796" s="81"/>
      <c r="BD1796" s="81"/>
      <c r="BE1796" s="81"/>
      <c r="BF1796" s="81"/>
      <c r="BG1796" s="81"/>
      <c r="BH1796" s="81"/>
      <c r="BI1796" s="81"/>
      <c r="BJ1796" s="81"/>
      <c r="BK1796" s="81"/>
      <c r="BL1796" s="81"/>
      <c r="BM1796" s="81"/>
      <c r="BN1796" s="81"/>
      <c r="BO1796" s="81"/>
      <c r="BP1796" s="81"/>
      <c r="BQ1796" s="81"/>
      <c r="BR1796" s="81"/>
      <c r="BS1796" s="81"/>
      <c r="BT1796" s="81"/>
      <c r="BU1796" s="81"/>
      <c r="BV1796" s="81"/>
      <c r="BW1796" s="81"/>
      <c r="BX1796" s="81"/>
      <c r="BY1796" s="81"/>
      <c r="BZ1796" s="81"/>
      <c r="CA1796" s="81"/>
      <c r="CB1796" s="81"/>
      <c r="CC1796" s="81"/>
      <c r="CD1796" s="81"/>
      <c r="CE1796" s="81"/>
      <c r="CF1796" s="81"/>
      <c r="CG1796" s="81"/>
      <c r="CH1796" s="81"/>
      <c r="CI1796" s="81"/>
      <c r="CJ1796" s="81"/>
      <c r="CK1796" s="81"/>
      <c r="CL1796" s="81"/>
      <c r="CM1796" s="81"/>
      <c r="CN1796" s="81"/>
      <c r="CO1796" s="81"/>
      <c r="CP1796" s="81"/>
      <c r="CQ1796" s="81"/>
      <c r="CR1796" s="81"/>
      <c r="CS1796" s="81"/>
      <c r="CT1796" s="81"/>
      <c r="CU1796" s="81"/>
      <c r="CV1796" s="81"/>
      <c r="CW1796" s="81"/>
      <c r="CX1796" s="81"/>
      <c r="CY1796" s="81"/>
      <c r="CZ1796" s="81"/>
      <c r="DA1796" s="81"/>
      <c r="DB1796" s="81"/>
      <c r="DC1796" s="81"/>
      <c r="DD1796" s="81"/>
      <c r="DE1796" s="81"/>
      <c r="DF1796" s="81"/>
    </row>
    <row r="1797" spans="42:110" s="144" customFormat="1" x14ac:dyDescent="0.25">
      <c r="AP1797" s="81"/>
      <c r="AQ1797" s="81"/>
      <c r="AR1797" s="81"/>
      <c r="AS1797" s="81"/>
      <c r="AT1797" s="81"/>
      <c r="AU1797" s="81"/>
      <c r="AV1797" s="81"/>
      <c r="AW1797" s="81"/>
      <c r="AX1797" s="81"/>
      <c r="AY1797" s="81"/>
      <c r="AZ1797" s="81"/>
      <c r="BA1797" s="81"/>
      <c r="BB1797" s="81"/>
      <c r="BC1797" s="81"/>
      <c r="BD1797" s="81"/>
      <c r="BE1797" s="81"/>
      <c r="BF1797" s="81"/>
      <c r="BG1797" s="81"/>
      <c r="BH1797" s="81"/>
      <c r="BI1797" s="81"/>
      <c r="BJ1797" s="81"/>
      <c r="BK1797" s="81"/>
      <c r="BL1797" s="81"/>
      <c r="BM1797" s="81"/>
      <c r="BN1797" s="81"/>
      <c r="BO1797" s="81"/>
      <c r="BP1797" s="81"/>
      <c r="BQ1797" s="81"/>
      <c r="BR1797" s="81"/>
      <c r="BS1797" s="81"/>
      <c r="BT1797" s="81"/>
      <c r="BU1797" s="81"/>
      <c r="BV1797" s="81"/>
      <c r="BW1797" s="81"/>
      <c r="BX1797" s="81"/>
      <c r="BY1797" s="81"/>
      <c r="BZ1797" s="81"/>
      <c r="CA1797" s="81"/>
      <c r="CB1797" s="81"/>
      <c r="CC1797" s="81"/>
      <c r="CD1797" s="81"/>
      <c r="CE1797" s="81"/>
      <c r="CF1797" s="81"/>
      <c r="CG1797" s="81"/>
      <c r="CH1797" s="81"/>
      <c r="CI1797" s="81"/>
      <c r="CJ1797" s="81"/>
      <c r="CK1797" s="81"/>
      <c r="CL1797" s="81"/>
      <c r="CM1797" s="81"/>
      <c r="CN1797" s="81"/>
      <c r="CO1797" s="81"/>
      <c r="CP1797" s="81"/>
      <c r="CQ1797" s="81"/>
      <c r="CR1797" s="81"/>
      <c r="CS1797" s="81"/>
      <c r="CT1797" s="81"/>
      <c r="CU1797" s="81"/>
      <c r="CV1797" s="81"/>
      <c r="CW1797" s="81"/>
      <c r="CX1797" s="81"/>
      <c r="CY1797" s="81"/>
      <c r="CZ1797" s="81"/>
      <c r="DA1797" s="81"/>
      <c r="DB1797" s="81"/>
      <c r="DC1797" s="81"/>
      <c r="DD1797" s="81"/>
      <c r="DE1797" s="81"/>
      <c r="DF1797" s="81"/>
    </row>
    <row r="1798" spans="42:110" s="144" customFormat="1" x14ac:dyDescent="0.25">
      <c r="AP1798" s="81"/>
      <c r="AQ1798" s="81"/>
      <c r="AR1798" s="81"/>
      <c r="AS1798" s="81"/>
      <c r="AT1798" s="81"/>
      <c r="AU1798" s="81"/>
      <c r="AV1798" s="81"/>
      <c r="AW1798" s="81"/>
      <c r="AX1798" s="81"/>
      <c r="AY1798" s="81"/>
      <c r="AZ1798" s="81"/>
      <c r="BA1798" s="81"/>
      <c r="BB1798" s="81"/>
      <c r="BC1798" s="81"/>
      <c r="BD1798" s="81"/>
      <c r="BE1798" s="81"/>
      <c r="BF1798" s="81"/>
      <c r="BG1798" s="81"/>
      <c r="BH1798" s="81"/>
      <c r="BI1798" s="81"/>
      <c r="BJ1798" s="81"/>
      <c r="BK1798" s="81"/>
      <c r="BL1798" s="81"/>
      <c r="BM1798" s="81"/>
      <c r="BN1798" s="81"/>
      <c r="BO1798" s="81"/>
      <c r="BP1798" s="81"/>
      <c r="BQ1798" s="81"/>
      <c r="BR1798" s="81"/>
      <c r="BS1798" s="81"/>
      <c r="BT1798" s="81"/>
      <c r="BU1798" s="81"/>
      <c r="BV1798" s="81"/>
      <c r="BW1798" s="81"/>
      <c r="BX1798" s="81"/>
      <c r="BY1798" s="81"/>
      <c r="BZ1798" s="81"/>
      <c r="CA1798" s="81"/>
      <c r="CB1798" s="81"/>
      <c r="CC1798" s="81"/>
      <c r="CD1798" s="81"/>
      <c r="CE1798" s="81"/>
      <c r="CF1798" s="81"/>
      <c r="CG1798" s="81"/>
      <c r="CH1798" s="81"/>
      <c r="CI1798" s="81"/>
      <c r="CJ1798" s="81"/>
      <c r="CK1798" s="81"/>
      <c r="CL1798" s="81"/>
      <c r="CM1798" s="81"/>
      <c r="CN1798" s="81"/>
      <c r="CO1798" s="81"/>
      <c r="CP1798" s="81"/>
      <c r="CQ1798" s="81"/>
      <c r="CR1798" s="81"/>
      <c r="CS1798" s="81"/>
      <c r="CT1798" s="81"/>
      <c r="CU1798" s="81"/>
      <c r="CV1798" s="81"/>
      <c r="CW1798" s="81"/>
      <c r="CX1798" s="81"/>
      <c r="CY1798" s="81"/>
      <c r="CZ1798" s="81"/>
      <c r="DA1798" s="81"/>
      <c r="DB1798" s="81"/>
      <c r="DC1798" s="81"/>
      <c r="DD1798" s="81"/>
      <c r="DE1798" s="81"/>
      <c r="DF1798" s="81"/>
    </row>
    <row r="1799" spans="42:110" s="144" customFormat="1" x14ac:dyDescent="0.25">
      <c r="AP1799" s="81"/>
      <c r="AQ1799" s="81"/>
      <c r="AR1799" s="81"/>
      <c r="AS1799" s="81"/>
      <c r="AT1799" s="81"/>
      <c r="AU1799" s="81"/>
      <c r="AV1799" s="81"/>
      <c r="AW1799" s="81"/>
      <c r="AX1799" s="81"/>
      <c r="AY1799" s="81"/>
      <c r="AZ1799" s="81"/>
      <c r="BA1799" s="81"/>
      <c r="BB1799" s="81"/>
      <c r="BC1799" s="81"/>
      <c r="BD1799" s="81"/>
      <c r="BE1799" s="81"/>
      <c r="BF1799" s="81"/>
      <c r="BG1799" s="81"/>
      <c r="BH1799" s="81"/>
      <c r="BI1799" s="81"/>
      <c r="BJ1799" s="81"/>
      <c r="BK1799" s="81"/>
      <c r="BL1799" s="81"/>
      <c r="BM1799" s="81"/>
      <c r="BN1799" s="81"/>
      <c r="BO1799" s="81"/>
      <c r="BP1799" s="81"/>
      <c r="BQ1799" s="81"/>
      <c r="BR1799" s="81"/>
      <c r="BS1799" s="81"/>
      <c r="BT1799" s="81"/>
      <c r="BU1799" s="81"/>
      <c r="BV1799" s="81"/>
      <c r="BW1799" s="81"/>
      <c r="BX1799" s="81"/>
      <c r="BY1799" s="81"/>
      <c r="BZ1799" s="81"/>
      <c r="CA1799" s="81"/>
      <c r="CB1799" s="81"/>
      <c r="CC1799" s="81"/>
      <c r="CD1799" s="81"/>
      <c r="CE1799" s="81"/>
      <c r="CF1799" s="81"/>
      <c r="CG1799" s="81"/>
      <c r="CH1799" s="81"/>
      <c r="CI1799" s="81"/>
      <c r="CJ1799" s="81"/>
      <c r="CK1799" s="81"/>
      <c r="CL1799" s="81"/>
      <c r="CM1799" s="81"/>
      <c r="CN1799" s="81"/>
      <c r="CO1799" s="81"/>
      <c r="CP1799" s="81"/>
      <c r="CQ1799" s="81"/>
      <c r="CR1799" s="81"/>
      <c r="CS1799" s="81"/>
      <c r="CT1799" s="81"/>
      <c r="CU1799" s="81"/>
      <c r="CV1799" s="81"/>
      <c r="CW1799" s="81"/>
      <c r="CX1799" s="81"/>
      <c r="CY1799" s="81"/>
      <c r="CZ1799" s="81"/>
      <c r="DA1799" s="81"/>
      <c r="DB1799" s="81"/>
      <c r="DC1799" s="81"/>
      <c r="DD1799" s="81"/>
      <c r="DE1799" s="81"/>
      <c r="DF1799" s="81"/>
    </row>
    <row r="1800" spans="42:110" s="144" customFormat="1" x14ac:dyDescent="0.25">
      <c r="AP1800" s="81"/>
      <c r="AQ1800" s="81"/>
      <c r="AR1800" s="81"/>
      <c r="AS1800" s="81"/>
      <c r="AT1800" s="81"/>
      <c r="AU1800" s="81"/>
      <c r="AV1800" s="81"/>
      <c r="AW1800" s="81"/>
      <c r="AX1800" s="81"/>
      <c r="AY1800" s="81"/>
      <c r="AZ1800" s="81"/>
      <c r="BA1800" s="81"/>
      <c r="BB1800" s="81"/>
      <c r="BC1800" s="81"/>
      <c r="BD1800" s="81"/>
      <c r="BE1800" s="81"/>
      <c r="BF1800" s="81"/>
      <c r="BG1800" s="81"/>
      <c r="BH1800" s="81"/>
      <c r="BI1800" s="81"/>
      <c r="BJ1800" s="81"/>
      <c r="BK1800" s="81"/>
      <c r="BL1800" s="81"/>
      <c r="BM1800" s="81"/>
      <c r="BN1800" s="81"/>
      <c r="BO1800" s="81"/>
      <c r="BP1800" s="81"/>
      <c r="BQ1800" s="81"/>
      <c r="BR1800" s="81"/>
      <c r="BS1800" s="81"/>
      <c r="BT1800" s="81"/>
      <c r="BU1800" s="81"/>
      <c r="BV1800" s="81"/>
      <c r="BW1800" s="81"/>
      <c r="BX1800" s="81"/>
      <c r="BY1800" s="81"/>
      <c r="BZ1800" s="81"/>
      <c r="CA1800" s="81"/>
      <c r="CB1800" s="81"/>
      <c r="CC1800" s="81"/>
      <c r="CD1800" s="81"/>
      <c r="CE1800" s="81"/>
      <c r="CF1800" s="81"/>
      <c r="CG1800" s="81"/>
      <c r="CH1800" s="81"/>
      <c r="CI1800" s="81"/>
      <c r="CJ1800" s="81"/>
      <c r="CK1800" s="81"/>
      <c r="CL1800" s="81"/>
      <c r="CM1800" s="81"/>
      <c r="CN1800" s="81"/>
      <c r="CO1800" s="81"/>
      <c r="CP1800" s="81"/>
      <c r="CQ1800" s="81"/>
      <c r="CR1800" s="81"/>
      <c r="CS1800" s="81"/>
      <c r="CT1800" s="81"/>
      <c r="CU1800" s="81"/>
      <c r="CV1800" s="81"/>
      <c r="CW1800" s="81"/>
      <c r="CX1800" s="81"/>
      <c r="CY1800" s="81"/>
      <c r="CZ1800" s="81"/>
      <c r="DA1800" s="81"/>
      <c r="DB1800" s="81"/>
      <c r="DC1800" s="81"/>
      <c r="DD1800" s="81"/>
      <c r="DE1800" s="81"/>
      <c r="DF1800" s="81"/>
    </row>
    <row r="1801" spans="42:110" s="144" customFormat="1" x14ac:dyDescent="0.25">
      <c r="AP1801" s="81"/>
      <c r="AQ1801" s="81"/>
      <c r="AR1801" s="81"/>
      <c r="AS1801" s="81"/>
      <c r="AT1801" s="81"/>
      <c r="AU1801" s="81"/>
      <c r="AV1801" s="81"/>
      <c r="AW1801" s="81"/>
      <c r="AX1801" s="81"/>
      <c r="AY1801" s="81"/>
      <c r="AZ1801" s="81"/>
      <c r="BA1801" s="81"/>
      <c r="BB1801" s="81"/>
      <c r="BC1801" s="81"/>
      <c r="BD1801" s="81"/>
      <c r="BE1801" s="81"/>
      <c r="BF1801" s="81"/>
      <c r="BG1801" s="81"/>
      <c r="BH1801" s="81"/>
      <c r="BI1801" s="81"/>
      <c r="BJ1801" s="81"/>
      <c r="BK1801" s="81"/>
      <c r="BL1801" s="81"/>
      <c r="BM1801" s="81"/>
      <c r="BN1801" s="81"/>
      <c r="BO1801" s="81"/>
      <c r="BP1801" s="81"/>
      <c r="BQ1801" s="81"/>
      <c r="BR1801" s="81"/>
      <c r="BS1801" s="81"/>
      <c r="BT1801" s="81"/>
      <c r="BU1801" s="81"/>
      <c r="BV1801" s="81"/>
      <c r="BW1801" s="81"/>
      <c r="BX1801" s="81"/>
      <c r="BY1801" s="81"/>
      <c r="BZ1801" s="81"/>
      <c r="CA1801" s="81"/>
      <c r="CB1801" s="81"/>
      <c r="CC1801" s="81"/>
      <c r="CD1801" s="81"/>
      <c r="CE1801" s="81"/>
      <c r="CF1801" s="81"/>
      <c r="CG1801" s="81"/>
      <c r="CH1801" s="81"/>
      <c r="CI1801" s="81"/>
      <c r="CJ1801" s="81"/>
      <c r="CK1801" s="81"/>
      <c r="CL1801" s="81"/>
      <c r="CM1801" s="81"/>
      <c r="CN1801" s="81"/>
      <c r="CO1801" s="81"/>
      <c r="CP1801" s="81"/>
      <c r="CQ1801" s="81"/>
      <c r="CR1801" s="81"/>
      <c r="CS1801" s="81"/>
      <c r="CT1801" s="81"/>
      <c r="CU1801" s="81"/>
      <c r="CV1801" s="81"/>
      <c r="CW1801" s="81"/>
      <c r="CX1801" s="81"/>
      <c r="CY1801" s="81"/>
      <c r="CZ1801" s="81"/>
      <c r="DA1801" s="81"/>
      <c r="DB1801" s="81"/>
      <c r="DC1801" s="81"/>
      <c r="DD1801" s="81"/>
      <c r="DE1801" s="81"/>
      <c r="DF1801" s="81"/>
    </row>
    <row r="1802" spans="42:110" s="144" customFormat="1" x14ac:dyDescent="0.25">
      <c r="AP1802" s="81"/>
      <c r="AQ1802" s="81"/>
      <c r="AR1802" s="81"/>
      <c r="AS1802" s="81"/>
      <c r="AT1802" s="81"/>
      <c r="AU1802" s="81"/>
      <c r="AV1802" s="81"/>
      <c r="AW1802" s="81"/>
      <c r="AX1802" s="81"/>
      <c r="AY1802" s="81"/>
      <c r="AZ1802" s="81"/>
      <c r="BA1802" s="81"/>
      <c r="BB1802" s="81"/>
      <c r="BC1802" s="81"/>
      <c r="BD1802" s="81"/>
      <c r="BE1802" s="81"/>
      <c r="BF1802" s="81"/>
      <c r="BG1802" s="81"/>
      <c r="BH1802" s="81"/>
      <c r="BI1802" s="81"/>
      <c r="BJ1802" s="81"/>
      <c r="BK1802" s="81"/>
      <c r="BL1802" s="81"/>
      <c r="BM1802" s="81"/>
      <c r="BN1802" s="81"/>
      <c r="BO1802" s="81"/>
      <c r="BP1802" s="81"/>
      <c r="BQ1802" s="81"/>
      <c r="BR1802" s="81"/>
      <c r="BS1802" s="81"/>
      <c r="BT1802" s="81"/>
      <c r="BU1802" s="81"/>
      <c r="BV1802" s="81"/>
      <c r="BW1802" s="81"/>
      <c r="BX1802" s="81"/>
      <c r="BY1802" s="81"/>
      <c r="BZ1802" s="81"/>
      <c r="CA1802" s="81"/>
      <c r="CB1802" s="81"/>
      <c r="CC1802" s="81"/>
      <c r="CD1802" s="81"/>
      <c r="CE1802" s="81"/>
      <c r="CF1802" s="81"/>
      <c r="CG1802" s="81"/>
      <c r="CH1802" s="81"/>
      <c r="CI1802" s="81"/>
      <c r="CJ1802" s="81"/>
      <c r="CK1802" s="81"/>
      <c r="CL1802" s="81"/>
      <c r="CM1802" s="81"/>
      <c r="CN1802" s="81"/>
      <c r="CO1802" s="81"/>
      <c r="CP1802" s="81"/>
      <c r="CQ1802" s="81"/>
      <c r="CR1802" s="81"/>
      <c r="CS1802" s="81"/>
      <c r="CT1802" s="81"/>
      <c r="CU1802" s="81"/>
      <c r="CV1802" s="81"/>
      <c r="CW1802" s="81"/>
      <c r="CX1802" s="81"/>
      <c r="CY1802" s="81"/>
      <c r="CZ1802" s="81"/>
      <c r="DA1802" s="81"/>
      <c r="DB1802" s="81"/>
      <c r="DC1802" s="81"/>
      <c r="DD1802" s="81"/>
      <c r="DE1802" s="81"/>
      <c r="DF1802" s="81"/>
    </row>
    <row r="1803" spans="42:110" s="144" customFormat="1" x14ac:dyDescent="0.25">
      <c r="AP1803" s="81"/>
      <c r="AQ1803" s="81"/>
      <c r="AR1803" s="81"/>
      <c r="AS1803" s="81"/>
      <c r="AT1803" s="81"/>
      <c r="AU1803" s="81"/>
      <c r="AV1803" s="81"/>
      <c r="AW1803" s="81"/>
      <c r="AX1803" s="81"/>
      <c r="AY1803" s="81"/>
      <c r="AZ1803" s="81"/>
      <c r="BA1803" s="81"/>
      <c r="BB1803" s="81"/>
      <c r="BC1803" s="81"/>
      <c r="BD1803" s="81"/>
      <c r="BE1803" s="81"/>
      <c r="BF1803" s="81"/>
      <c r="BG1803" s="81"/>
      <c r="BH1803" s="81"/>
      <c r="BI1803" s="81"/>
      <c r="BJ1803" s="81"/>
      <c r="BK1803" s="81"/>
      <c r="BL1803" s="81"/>
      <c r="BM1803" s="81"/>
      <c r="BN1803" s="81"/>
      <c r="BO1803" s="81"/>
      <c r="BP1803" s="81"/>
      <c r="BQ1803" s="81"/>
      <c r="BR1803" s="81"/>
      <c r="BS1803" s="81"/>
      <c r="BT1803" s="81"/>
      <c r="BU1803" s="81"/>
      <c r="BV1803" s="81"/>
      <c r="BW1803" s="81"/>
      <c r="BX1803" s="81"/>
      <c r="BY1803" s="81"/>
      <c r="BZ1803" s="81"/>
      <c r="CA1803" s="81"/>
      <c r="CB1803" s="81"/>
      <c r="CC1803" s="81"/>
      <c r="CD1803" s="81"/>
      <c r="CE1803" s="81"/>
      <c r="CF1803" s="81"/>
      <c r="CG1803" s="81"/>
      <c r="CH1803" s="81"/>
      <c r="CI1803" s="81"/>
      <c r="CJ1803" s="81"/>
      <c r="CK1803" s="81"/>
      <c r="CL1803" s="81"/>
      <c r="CM1803" s="81"/>
      <c r="CN1803" s="81"/>
      <c r="CO1803" s="81"/>
      <c r="CP1803" s="81"/>
      <c r="CQ1803" s="81"/>
      <c r="CR1803" s="81"/>
      <c r="CS1803" s="81"/>
      <c r="CT1803" s="81"/>
      <c r="CU1803" s="81"/>
      <c r="CV1803" s="81"/>
      <c r="CW1803" s="81"/>
      <c r="CX1803" s="81"/>
      <c r="CY1803" s="81"/>
      <c r="CZ1803" s="81"/>
      <c r="DA1803" s="81"/>
      <c r="DB1803" s="81"/>
      <c r="DC1803" s="81"/>
      <c r="DD1803" s="81"/>
      <c r="DE1803" s="81"/>
      <c r="DF1803" s="81"/>
    </row>
    <row r="1804" spans="42:110" s="144" customFormat="1" x14ac:dyDescent="0.25">
      <c r="AP1804" s="81"/>
      <c r="AQ1804" s="81"/>
      <c r="AR1804" s="81"/>
      <c r="AS1804" s="81"/>
      <c r="AT1804" s="81"/>
      <c r="AU1804" s="81"/>
      <c r="AV1804" s="81"/>
      <c r="AW1804" s="81"/>
      <c r="AX1804" s="81"/>
      <c r="AY1804" s="81"/>
      <c r="AZ1804" s="81"/>
      <c r="BA1804" s="81"/>
      <c r="BB1804" s="81"/>
      <c r="BC1804" s="81"/>
      <c r="BD1804" s="81"/>
      <c r="BE1804" s="81"/>
      <c r="BF1804" s="81"/>
      <c r="BG1804" s="81"/>
      <c r="BH1804" s="81"/>
      <c r="BI1804" s="81"/>
      <c r="BJ1804" s="81"/>
      <c r="BK1804" s="81"/>
      <c r="BL1804" s="81"/>
      <c r="BM1804" s="81"/>
      <c r="BN1804" s="81"/>
      <c r="BO1804" s="81"/>
      <c r="BP1804" s="81"/>
      <c r="BQ1804" s="81"/>
      <c r="BR1804" s="81"/>
      <c r="BS1804" s="81"/>
      <c r="BT1804" s="81"/>
      <c r="BU1804" s="81"/>
      <c r="BV1804" s="81"/>
      <c r="BW1804" s="81"/>
      <c r="BX1804" s="81"/>
      <c r="BY1804" s="81"/>
      <c r="BZ1804" s="81"/>
      <c r="CA1804" s="81"/>
      <c r="CB1804" s="81"/>
      <c r="CC1804" s="81"/>
      <c r="CD1804" s="81"/>
      <c r="CE1804" s="81"/>
      <c r="CF1804" s="81"/>
      <c r="CG1804" s="81"/>
      <c r="CH1804" s="81"/>
      <c r="CI1804" s="81"/>
      <c r="CJ1804" s="81"/>
      <c r="CK1804" s="81"/>
      <c r="CL1804" s="81"/>
      <c r="CM1804" s="81"/>
      <c r="CN1804" s="81"/>
      <c r="CO1804" s="81"/>
      <c r="CP1804" s="81"/>
      <c r="CQ1804" s="81"/>
      <c r="CR1804" s="81"/>
      <c r="CS1804" s="81"/>
      <c r="CT1804" s="81"/>
      <c r="CU1804" s="81"/>
      <c r="CV1804" s="81"/>
      <c r="CW1804" s="81"/>
      <c r="CX1804" s="81"/>
      <c r="CY1804" s="81"/>
      <c r="CZ1804" s="81"/>
      <c r="DA1804" s="81"/>
      <c r="DB1804" s="81"/>
      <c r="DC1804" s="81"/>
      <c r="DD1804" s="81"/>
      <c r="DE1804" s="81"/>
      <c r="DF1804" s="81"/>
    </row>
    <row r="1805" spans="42:110" s="144" customFormat="1" x14ac:dyDescent="0.25">
      <c r="AP1805" s="81"/>
      <c r="AQ1805" s="81"/>
      <c r="AR1805" s="81"/>
      <c r="AS1805" s="81"/>
      <c r="AT1805" s="81"/>
      <c r="AU1805" s="81"/>
      <c r="AV1805" s="81"/>
      <c r="AW1805" s="81"/>
      <c r="AX1805" s="81"/>
      <c r="AY1805" s="81"/>
      <c r="AZ1805" s="81"/>
      <c r="BA1805" s="81"/>
      <c r="BB1805" s="81"/>
      <c r="BC1805" s="81"/>
      <c r="BD1805" s="81"/>
      <c r="BE1805" s="81"/>
      <c r="BF1805" s="81"/>
      <c r="BG1805" s="81"/>
      <c r="BH1805" s="81"/>
      <c r="BI1805" s="81"/>
      <c r="BJ1805" s="81"/>
      <c r="BK1805" s="81"/>
      <c r="BL1805" s="81"/>
      <c r="BM1805" s="81"/>
      <c r="BN1805" s="81"/>
      <c r="BO1805" s="81"/>
      <c r="BP1805" s="81"/>
      <c r="BQ1805" s="81"/>
      <c r="BR1805" s="81"/>
      <c r="BS1805" s="81"/>
      <c r="BT1805" s="81"/>
      <c r="BU1805" s="81"/>
      <c r="BV1805" s="81"/>
      <c r="BW1805" s="81"/>
      <c r="BX1805" s="81"/>
      <c r="BY1805" s="81"/>
      <c r="BZ1805" s="81"/>
      <c r="CA1805" s="81"/>
      <c r="CB1805" s="81"/>
      <c r="CC1805" s="81"/>
      <c r="CD1805" s="81"/>
      <c r="CE1805" s="81"/>
      <c r="CF1805" s="81"/>
      <c r="CG1805" s="81"/>
      <c r="CH1805" s="81"/>
      <c r="CI1805" s="81"/>
      <c r="CJ1805" s="81"/>
      <c r="CK1805" s="81"/>
      <c r="CL1805" s="81"/>
      <c r="CM1805" s="81"/>
      <c r="CN1805" s="81"/>
      <c r="CO1805" s="81"/>
      <c r="CP1805" s="81"/>
      <c r="CQ1805" s="81"/>
      <c r="CR1805" s="81"/>
      <c r="CS1805" s="81"/>
      <c r="CT1805" s="81"/>
      <c r="CU1805" s="81"/>
      <c r="CV1805" s="81"/>
      <c r="CW1805" s="81"/>
      <c r="CX1805" s="81"/>
      <c r="CY1805" s="81"/>
      <c r="CZ1805" s="81"/>
      <c r="DA1805" s="81"/>
      <c r="DB1805" s="81"/>
      <c r="DC1805" s="81"/>
      <c r="DD1805" s="81"/>
      <c r="DE1805" s="81"/>
      <c r="DF1805" s="81"/>
    </row>
    <row r="1806" spans="42:110" s="144" customFormat="1" x14ac:dyDescent="0.25">
      <c r="AP1806" s="81"/>
      <c r="AQ1806" s="81"/>
      <c r="AR1806" s="81"/>
      <c r="AS1806" s="81"/>
      <c r="AT1806" s="81"/>
      <c r="AU1806" s="81"/>
      <c r="AV1806" s="81"/>
      <c r="AW1806" s="81"/>
      <c r="AX1806" s="81"/>
      <c r="AY1806" s="81"/>
      <c r="AZ1806" s="81"/>
      <c r="BA1806" s="81"/>
      <c r="BB1806" s="81"/>
      <c r="BC1806" s="81"/>
      <c r="BD1806" s="81"/>
      <c r="BE1806" s="81"/>
      <c r="BF1806" s="81"/>
      <c r="BG1806" s="81"/>
      <c r="BH1806" s="81"/>
      <c r="BI1806" s="81"/>
      <c r="BJ1806" s="81"/>
      <c r="BK1806" s="81"/>
      <c r="BL1806" s="81"/>
      <c r="BM1806" s="81"/>
      <c r="BN1806" s="81"/>
      <c r="BO1806" s="81"/>
      <c r="BP1806" s="81"/>
      <c r="BQ1806" s="81"/>
      <c r="BR1806" s="81"/>
      <c r="BS1806" s="81"/>
      <c r="BT1806" s="81"/>
      <c r="BU1806" s="81"/>
      <c r="BV1806" s="81"/>
      <c r="BW1806" s="81"/>
      <c r="BX1806" s="81"/>
      <c r="BY1806" s="81"/>
      <c r="BZ1806" s="81"/>
      <c r="CA1806" s="81"/>
      <c r="CB1806" s="81"/>
      <c r="CC1806" s="81"/>
      <c r="CD1806" s="81"/>
      <c r="CE1806" s="81"/>
      <c r="CF1806" s="81"/>
      <c r="CG1806" s="81"/>
      <c r="CH1806" s="81"/>
      <c r="CI1806" s="81"/>
      <c r="CJ1806" s="81"/>
      <c r="CK1806" s="81"/>
      <c r="CL1806" s="81"/>
      <c r="CM1806" s="81"/>
      <c r="CN1806" s="81"/>
      <c r="CO1806" s="81"/>
      <c r="CP1806" s="81"/>
      <c r="CQ1806" s="81"/>
      <c r="CR1806" s="81"/>
      <c r="CS1806" s="81"/>
      <c r="CT1806" s="81"/>
      <c r="CU1806" s="81"/>
      <c r="CV1806" s="81"/>
      <c r="CW1806" s="81"/>
      <c r="CX1806" s="81"/>
      <c r="CY1806" s="81"/>
      <c r="CZ1806" s="81"/>
      <c r="DA1806" s="81"/>
      <c r="DB1806" s="81"/>
      <c r="DC1806" s="81"/>
      <c r="DD1806" s="81"/>
      <c r="DE1806" s="81"/>
      <c r="DF1806" s="81"/>
    </row>
    <row r="1807" spans="42:110" s="144" customFormat="1" x14ac:dyDescent="0.25">
      <c r="AP1807" s="81"/>
      <c r="AQ1807" s="81"/>
      <c r="AR1807" s="81"/>
      <c r="AS1807" s="81"/>
      <c r="AT1807" s="81"/>
      <c r="AU1807" s="81"/>
      <c r="AV1807" s="81"/>
      <c r="AW1807" s="81"/>
      <c r="AX1807" s="81"/>
      <c r="AY1807" s="81"/>
      <c r="AZ1807" s="81"/>
      <c r="BA1807" s="81"/>
      <c r="BB1807" s="81"/>
      <c r="BC1807" s="81"/>
      <c r="BD1807" s="81"/>
      <c r="BE1807" s="81"/>
      <c r="BF1807" s="81"/>
      <c r="BG1807" s="81"/>
      <c r="BH1807" s="81"/>
      <c r="BI1807" s="81"/>
      <c r="BJ1807" s="81"/>
      <c r="BK1807" s="81"/>
      <c r="BL1807" s="81"/>
      <c r="BM1807" s="81"/>
      <c r="BN1807" s="81"/>
      <c r="BO1807" s="81"/>
      <c r="BP1807" s="81"/>
      <c r="BQ1807" s="81"/>
      <c r="BR1807" s="81"/>
      <c r="BS1807" s="81"/>
      <c r="BT1807" s="81"/>
      <c r="BU1807" s="81"/>
      <c r="BV1807" s="81"/>
      <c r="BW1807" s="81"/>
      <c r="BX1807" s="81"/>
      <c r="BY1807" s="81"/>
      <c r="BZ1807" s="81"/>
      <c r="CA1807" s="81"/>
      <c r="CB1807" s="81"/>
      <c r="CC1807" s="81"/>
      <c r="CD1807" s="81"/>
      <c r="CE1807" s="81"/>
      <c r="CF1807" s="81"/>
      <c r="CG1807" s="81"/>
      <c r="CH1807" s="81"/>
      <c r="CI1807" s="81"/>
      <c r="CJ1807" s="81"/>
      <c r="CK1807" s="81"/>
      <c r="CL1807" s="81"/>
      <c r="CM1807" s="81"/>
      <c r="CN1807" s="81"/>
      <c r="CO1807" s="81"/>
      <c r="CP1807" s="81"/>
      <c r="CQ1807" s="81"/>
      <c r="CR1807" s="81"/>
      <c r="CS1807" s="81"/>
      <c r="CT1807" s="81"/>
      <c r="CU1807" s="81"/>
      <c r="CV1807" s="81"/>
      <c r="CW1807" s="81"/>
      <c r="CX1807" s="81"/>
      <c r="CY1807" s="81"/>
      <c r="CZ1807" s="81"/>
      <c r="DA1807" s="81"/>
      <c r="DB1807" s="81"/>
      <c r="DC1807" s="81"/>
      <c r="DD1807" s="81"/>
      <c r="DE1807" s="81"/>
      <c r="DF1807" s="81"/>
    </row>
    <row r="1808" spans="42:110" s="144" customFormat="1" x14ac:dyDescent="0.25">
      <c r="AP1808" s="81"/>
      <c r="AQ1808" s="81"/>
      <c r="AR1808" s="81"/>
      <c r="AS1808" s="81"/>
      <c r="AT1808" s="81"/>
      <c r="AU1808" s="81"/>
      <c r="AV1808" s="81"/>
      <c r="AW1808" s="81"/>
      <c r="AX1808" s="81"/>
      <c r="AY1808" s="81"/>
      <c r="AZ1808" s="81"/>
      <c r="BA1808" s="81"/>
      <c r="BB1808" s="81"/>
      <c r="BC1808" s="81"/>
      <c r="BD1808" s="81"/>
      <c r="BE1808" s="81"/>
      <c r="BF1808" s="81"/>
      <c r="BG1808" s="81"/>
      <c r="BH1808" s="81"/>
      <c r="BI1808" s="81"/>
      <c r="BJ1808" s="81"/>
      <c r="BK1808" s="81"/>
      <c r="BL1808" s="81"/>
      <c r="BM1808" s="81"/>
      <c r="BN1808" s="81"/>
      <c r="BO1808" s="81"/>
      <c r="BP1808" s="81"/>
      <c r="BQ1808" s="81"/>
      <c r="BR1808" s="81"/>
      <c r="BS1808" s="81"/>
      <c r="BT1808" s="81"/>
      <c r="BU1808" s="81"/>
      <c r="BV1808" s="81"/>
      <c r="BW1808" s="81"/>
      <c r="BX1808" s="81"/>
      <c r="BY1808" s="81"/>
      <c r="BZ1808" s="81"/>
      <c r="CA1808" s="81"/>
      <c r="CB1808" s="81"/>
      <c r="CC1808" s="81"/>
      <c r="CD1808" s="81"/>
      <c r="CE1808" s="81"/>
      <c r="CF1808" s="81"/>
      <c r="CG1808" s="81"/>
      <c r="CH1808" s="81"/>
      <c r="CI1808" s="81"/>
      <c r="CJ1808" s="81"/>
      <c r="CK1808" s="81"/>
      <c r="CL1808" s="81"/>
      <c r="CM1808" s="81"/>
      <c r="CN1808" s="81"/>
      <c r="CO1808" s="81"/>
      <c r="CP1808" s="81"/>
      <c r="CQ1808" s="81"/>
      <c r="CR1808" s="81"/>
      <c r="CS1808" s="81"/>
      <c r="CT1808" s="81"/>
      <c r="CU1808" s="81"/>
      <c r="CV1808" s="81"/>
      <c r="CW1808" s="81"/>
      <c r="CX1808" s="81"/>
      <c r="CY1808" s="81"/>
      <c r="CZ1808" s="81"/>
      <c r="DA1808" s="81"/>
      <c r="DB1808" s="81"/>
      <c r="DC1808" s="81"/>
      <c r="DD1808" s="81"/>
      <c r="DE1808" s="81"/>
      <c r="DF1808" s="81"/>
    </row>
    <row r="1809" spans="42:110" s="144" customFormat="1" x14ac:dyDescent="0.25">
      <c r="AP1809" s="81"/>
      <c r="AQ1809" s="81"/>
      <c r="AR1809" s="81"/>
      <c r="AS1809" s="81"/>
      <c r="AT1809" s="81"/>
      <c r="AU1809" s="81"/>
      <c r="AV1809" s="81"/>
      <c r="AW1809" s="81"/>
      <c r="AX1809" s="81"/>
      <c r="AY1809" s="81"/>
      <c r="AZ1809" s="81"/>
      <c r="BA1809" s="81"/>
      <c r="BB1809" s="81"/>
      <c r="BC1809" s="81"/>
      <c r="BD1809" s="81"/>
      <c r="BE1809" s="81"/>
      <c r="BF1809" s="81"/>
      <c r="BG1809" s="81"/>
      <c r="BH1809" s="81"/>
      <c r="BI1809" s="81"/>
      <c r="BJ1809" s="81"/>
      <c r="BK1809" s="81"/>
      <c r="BL1809" s="81"/>
      <c r="BM1809" s="81"/>
      <c r="BN1809" s="81"/>
      <c r="BO1809" s="81"/>
      <c r="BP1809" s="81"/>
      <c r="BQ1809" s="81"/>
      <c r="BR1809" s="81"/>
      <c r="BS1809" s="81"/>
      <c r="BT1809" s="81"/>
      <c r="BU1809" s="81"/>
      <c r="BV1809" s="81"/>
      <c r="BW1809" s="81"/>
      <c r="BX1809" s="81"/>
      <c r="BY1809" s="81"/>
      <c r="BZ1809" s="81"/>
      <c r="CA1809" s="81"/>
      <c r="CB1809" s="81"/>
      <c r="CC1809" s="81"/>
      <c r="CD1809" s="81"/>
      <c r="CE1809" s="81"/>
      <c r="CF1809" s="81"/>
      <c r="CG1809" s="81"/>
      <c r="CH1809" s="81"/>
      <c r="CI1809" s="81"/>
      <c r="CJ1809" s="81"/>
      <c r="CK1809" s="81"/>
      <c r="CL1809" s="81"/>
      <c r="CM1809" s="81"/>
      <c r="CN1809" s="81"/>
      <c r="CO1809" s="81"/>
      <c r="CP1809" s="81"/>
      <c r="CQ1809" s="81"/>
      <c r="CR1809" s="81"/>
      <c r="CS1809" s="81"/>
      <c r="CT1809" s="81"/>
      <c r="CU1809" s="81"/>
      <c r="CV1809" s="81"/>
      <c r="CW1809" s="81"/>
      <c r="CX1809" s="81"/>
      <c r="CY1809" s="81"/>
      <c r="CZ1809" s="81"/>
      <c r="DA1809" s="81"/>
      <c r="DB1809" s="81"/>
      <c r="DC1809" s="81"/>
      <c r="DD1809" s="81"/>
      <c r="DE1809" s="81"/>
      <c r="DF1809" s="81"/>
    </row>
    <row r="1810" spans="42:110" s="144" customFormat="1" x14ac:dyDescent="0.25">
      <c r="AP1810" s="81"/>
      <c r="AQ1810" s="81"/>
      <c r="AR1810" s="81"/>
      <c r="AS1810" s="81"/>
      <c r="AT1810" s="81"/>
      <c r="AU1810" s="81"/>
      <c r="AV1810" s="81"/>
      <c r="AW1810" s="81"/>
      <c r="AX1810" s="81"/>
      <c r="AY1810" s="81"/>
      <c r="AZ1810" s="81"/>
      <c r="BA1810" s="81"/>
      <c r="BB1810" s="81"/>
      <c r="BC1810" s="81"/>
      <c r="BD1810" s="81"/>
      <c r="BE1810" s="81"/>
      <c r="BF1810" s="81"/>
      <c r="BG1810" s="81"/>
      <c r="BH1810" s="81"/>
      <c r="BI1810" s="81"/>
      <c r="BJ1810" s="81"/>
      <c r="BK1810" s="81"/>
      <c r="BL1810" s="81"/>
      <c r="BM1810" s="81"/>
      <c r="BN1810" s="81"/>
      <c r="BO1810" s="81"/>
      <c r="BP1810" s="81"/>
      <c r="BQ1810" s="81"/>
      <c r="BR1810" s="81"/>
      <c r="BS1810" s="81"/>
      <c r="BT1810" s="81"/>
      <c r="BU1810" s="81"/>
      <c r="BV1810" s="81"/>
      <c r="BW1810" s="81"/>
      <c r="BX1810" s="81"/>
      <c r="BY1810" s="81"/>
      <c r="BZ1810" s="81"/>
      <c r="CA1810" s="81"/>
      <c r="CB1810" s="81"/>
      <c r="CC1810" s="81"/>
      <c r="CD1810" s="81"/>
      <c r="CE1810" s="81"/>
      <c r="CF1810" s="81"/>
      <c r="CG1810" s="81"/>
      <c r="CH1810" s="81"/>
      <c r="CI1810" s="81"/>
      <c r="CJ1810" s="81"/>
      <c r="CK1810" s="81"/>
      <c r="CL1810" s="81"/>
      <c r="CM1810" s="81"/>
      <c r="CN1810" s="81"/>
      <c r="CO1810" s="81"/>
      <c r="CP1810" s="81"/>
      <c r="CQ1810" s="81"/>
      <c r="CR1810" s="81"/>
      <c r="CS1810" s="81"/>
      <c r="CT1810" s="81"/>
      <c r="CU1810" s="81"/>
      <c r="CV1810" s="81"/>
      <c r="CW1810" s="81"/>
      <c r="CX1810" s="81"/>
      <c r="CY1810" s="81"/>
      <c r="CZ1810" s="81"/>
      <c r="DA1810" s="81"/>
      <c r="DB1810" s="81"/>
      <c r="DC1810" s="81"/>
      <c r="DD1810" s="81"/>
      <c r="DE1810" s="81"/>
      <c r="DF1810" s="81"/>
    </row>
    <row r="1811" spans="42:110" s="144" customFormat="1" x14ac:dyDescent="0.25">
      <c r="AP1811" s="81"/>
      <c r="AQ1811" s="81"/>
      <c r="AR1811" s="81"/>
      <c r="AS1811" s="81"/>
      <c r="AT1811" s="81"/>
      <c r="AU1811" s="81"/>
      <c r="AV1811" s="81"/>
      <c r="AW1811" s="81"/>
      <c r="AX1811" s="81"/>
      <c r="AY1811" s="81"/>
      <c r="AZ1811" s="81"/>
      <c r="BA1811" s="81"/>
      <c r="BB1811" s="81"/>
      <c r="BC1811" s="81"/>
      <c r="BD1811" s="81"/>
      <c r="BE1811" s="81"/>
      <c r="BF1811" s="81"/>
      <c r="BG1811" s="81"/>
      <c r="BH1811" s="81"/>
      <c r="BI1811" s="81"/>
      <c r="BJ1811" s="81"/>
      <c r="BK1811" s="81"/>
      <c r="BL1811" s="81"/>
      <c r="BM1811" s="81"/>
      <c r="BN1811" s="81"/>
      <c r="BO1811" s="81"/>
      <c r="BP1811" s="81"/>
      <c r="BQ1811" s="81"/>
      <c r="BR1811" s="81"/>
      <c r="BS1811" s="81"/>
      <c r="BT1811" s="81"/>
      <c r="BU1811" s="81"/>
      <c r="BV1811" s="81"/>
      <c r="BW1811" s="81"/>
      <c r="BX1811" s="81"/>
      <c r="BY1811" s="81"/>
      <c r="BZ1811" s="81"/>
      <c r="CA1811" s="81"/>
      <c r="CB1811" s="81"/>
      <c r="CC1811" s="81"/>
      <c r="CD1811" s="81"/>
      <c r="CE1811" s="81"/>
      <c r="CF1811" s="81"/>
      <c r="CG1811" s="81"/>
      <c r="CH1811" s="81"/>
      <c r="CI1811" s="81"/>
      <c r="CJ1811" s="81"/>
      <c r="CK1811" s="81"/>
      <c r="CL1811" s="81"/>
      <c r="CM1811" s="81"/>
      <c r="CN1811" s="81"/>
      <c r="CO1811" s="81"/>
      <c r="CP1811" s="81"/>
      <c r="CQ1811" s="81"/>
      <c r="CR1811" s="81"/>
      <c r="CS1811" s="81"/>
      <c r="CT1811" s="81"/>
      <c r="CU1811" s="81"/>
      <c r="CV1811" s="81"/>
      <c r="CW1811" s="81"/>
      <c r="CX1811" s="81"/>
      <c r="CY1811" s="81"/>
      <c r="CZ1811" s="81"/>
      <c r="DA1811" s="81"/>
      <c r="DB1811" s="81"/>
      <c r="DC1811" s="81"/>
      <c r="DD1811" s="81"/>
      <c r="DE1811" s="81"/>
      <c r="DF1811" s="81"/>
    </row>
    <row r="1812" spans="42:110" s="144" customFormat="1" x14ac:dyDescent="0.25">
      <c r="AP1812" s="81"/>
      <c r="AQ1812" s="81"/>
      <c r="AR1812" s="81"/>
      <c r="AS1812" s="81"/>
      <c r="AT1812" s="81"/>
      <c r="AU1812" s="81"/>
      <c r="AV1812" s="81"/>
      <c r="AW1812" s="81"/>
      <c r="AX1812" s="81"/>
      <c r="AY1812" s="81"/>
      <c r="AZ1812" s="81"/>
      <c r="BA1812" s="81"/>
      <c r="BB1812" s="81"/>
      <c r="BC1812" s="81"/>
      <c r="BD1812" s="81"/>
      <c r="BE1812" s="81"/>
      <c r="BF1812" s="81"/>
      <c r="BG1812" s="81"/>
      <c r="BH1812" s="81"/>
      <c r="BI1812" s="81"/>
      <c r="BJ1812" s="81"/>
      <c r="BK1812" s="81"/>
      <c r="BL1812" s="81"/>
      <c r="BM1812" s="81"/>
      <c r="BN1812" s="81"/>
      <c r="BO1812" s="81"/>
      <c r="BP1812" s="81"/>
      <c r="BQ1812" s="81"/>
      <c r="BR1812" s="81"/>
      <c r="BS1812" s="81"/>
      <c r="BT1812" s="81"/>
      <c r="BU1812" s="81"/>
      <c r="BV1812" s="81"/>
      <c r="BW1812" s="81"/>
      <c r="BX1812" s="81"/>
      <c r="BY1812" s="81"/>
      <c r="BZ1812" s="81"/>
      <c r="CA1812" s="81"/>
      <c r="CB1812" s="81"/>
      <c r="CC1812" s="81"/>
      <c r="CD1812" s="81"/>
      <c r="CE1812" s="81"/>
      <c r="CF1812" s="81"/>
      <c r="CG1812" s="81"/>
      <c r="CH1812" s="81"/>
      <c r="CI1812" s="81"/>
      <c r="CJ1812" s="81"/>
      <c r="CK1812" s="81"/>
      <c r="CL1812" s="81"/>
      <c r="CM1812" s="81"/>
      <c r="CN1812" s="81"/>
      <c r="CO1812" s="81"/>
      <c r="CP1812" s="81"/>
      <c r="CQ1812" s="81"/>
      <c r="CR1812" s="81"/>
      <c r="CS1812" s="81"/>
      <c r="CT1812" s="81"/>
      <c r="CU1812" s="81"/>
      <c r="CV1812" s="81"/>
      <c r="CW1812" s="81"/>
      <c r="CX1812" s="81"/>
      <c r="CY1812" s="81"/>
      <c r="CZ1812" s="81"/>
      <c r="DA1812" s="81"/>
      <c r="DB1812" s="81"/>
      <c r="DC1812" s="81"/>
      <c r="DD1812" s="81"/>
      <c r="DE1812" s="81"/>
      <c r="DF1812" s="81"/>
    </row>
    <row r="1813" spans="42:110" s="144" customFormat="1" x14ac:dyDescent="0.25">
      <c r="AP1813" s="81"/>
      <c r="AQ1813" s="81"/>
      <c r="AR1813" s="81"/>
      <c r="AS1813" s="81"/>
      <c r="AT1813" s="81"/>
      <c r="AU1813" s="81"/>
      <c r="AV1813" s="81"/>
      <c r="AW1813" s="81"/>
      <c r="AX1813" s="81"/>
      <c r="AY1813" s="81"/>
      <c r="AZ1813" s="81"/>
      <c r="BA1813" s="81"/>
      <c r="BB1813" s="81"/>
      <c r="BC1813" s="81"/>
      <c r="BD1813" s="81"/>
      <c r="BE1813" s="81"/>
      <c r="BF1813" s="81"/>
      <c r="BG1813" s="81"/>
      <c r="BH1813" s="81"/>
      <c r="BI1813" s="81"/>
      <c r="BJ1813" s="81"/>
      <c r="BK1813" s="81"/>
      <c r="BL1813" s="81"/>
      <c r="BM1813" s="81"/>
      <c r="BN1813" s="81"/>
      <c r="BO1813" s="81"/>
      <c r="BP1813" s="81"/>
      <c r="BQ1813" s="81"/>
      <c r="BR1813" s="81"/>
      <c r="BS1813" s="81"/>
      <c r="BT1813" s="81"/>
      <c r="BU1813" s="81"/>
      <c r="BV1813" s="81"/>
      <c r="BW1813" s="81"/>
      <c r="BX1813" s="81"/>
      <c r="BY1813" s="81"/>
      <c r="BZ1813" s="81"/>
      <c r="CA1813" s="81"/>
      <c r="CB1813" s="81"/>
      <c r="CC1813" s="81"/>
      <c r="CD1813" s="81"/>
      <c r="CE1813" s="81"/>
      <c r="CF1813" s="81"/>
      <c r="CG1813" s="81"/>
      <c r="CH1813" s="81"/>
      <c r="CI1813" s="81"/>
      <c r="CJ1813" s="81"/>
      <c r="CK1813" s="81"/>
      <c r="CL1813" s="81"/>
      <c r="CM1813" s="81"/>
      <c r="CN1813" s="81"/>
      <c r="CO1813" s="81"/>
      <c r="CP1813" s="81"/>
      <c r="CQ1813" s="81"/>
      <c r="CR1813" s="81"/>
      <c r="CS1813" s="81"/>
      <c r="CT1813" s="81"/>
      <c r="CU1813" s="81"/>
      <c r="CV1813" s="81"/>
      <c r="CW1813" s="81"/>
      <c r="CX1813" s="81"/>
      <c r="CY1813" s="81"/>
      <c r="CZ1813" s="81"/>
      <c r="DA1813" s="81"/>
      <c r="DB1813" s="81"/>
      <c r="DC1813" s="81"/>
      <c r="DD1813" s="81"/>
      <c r="DE1813" s="81"/>
      <c r="DF1813" s="81"/>
    </row>
    <row r="1814" spans="42:110" s="144" customFormat="1" x14ac:dyDescent="0.25">
      <c r="AP1814" s="81"/>
      <c r="AQ1814" s="81"/>
      <c r="AR1814" s="81"/>
      <c r="AS1814" s="81"/>
      <c r="AT1814" s="81"/>
      <c r="AU1814" s="81"/>
      <c r="AV1814" s="81"/>
      <c r="AW1814" s="81"/>
      <c r="AX1814" s="81"/>
      <c r="AY1814" s="81"/>
      <c r="AZ1814" s="81"/>
      <c r="BA1814" s="81"/>
      <c r="BB1814" s="81"/>
      <c r="BC1814" s="81"/>
      <c r="BD1814" s="81"/>
      <c r="BE1814" s="81"/>
      <c r="BF1814" s="81"/>
      <c r="BG1814" s="81"/>
      <c r="BH1814" s="81"/>
      <c r="BI1814" s="81"/>
      <c r="BJ1814" s="81"/>
      <c r="BK1814" s="81"/>
      <c r="BL1814" s="81"/>
      <c r="BM1814" s="81"/>
      <c r="BN1814" s="81"/>
      <c r="BO1814" s="81"/>
      <c r="BP1814" s="81"/>
      <c r="BQ1814" s="81"/>
      <c r="BR1814" s="81"/>
      <c r="BS1814" s="81"/>
      <c r="BT1814" s="81"/>
      <c r="BU1814" s="81"/>
      <c r="BV1814" s="81"/>
      <c r="BW1814" s="81"/>
      <c r="BX1814" s="81"/>
      <c r="BY1814" s="81"/>
      <c r="BZ1814" s="81"/>
      <c r="CA1814" s="81"/>
      <c r="CB1814" s="81"/>
      <c r="CC1814" s="81"/>
      <c r="CD1814" s="81"/>
      <c r="CE1814" s="81"/>
      <c r="CF1814" s="81"/>
      <c r="CG1814" s="81"/>
      <c r="CH1814" s="81"/>
      <c r="CI1814" s="81"/>
      <c r="CJ1814" s="81"/>
      <c r="CK1814" s="81"/>
      <c r="CL1814" s="81"/>
      <c r="CM1814" s="81"/>
      <c r="CN1814" s="81"/>
      <c r="CO1814" s="81"/>
      <c r="CP1814" s="81"/>
      <c r="CQ1814" s="81"/>
      <c r="CR1814" s="81"/>
      <c r="CS1814" s="81"/>
      <c r="CT1814" s="81"/>
      <c r="CU1814" s="81"/>
      <c r="CV1814" s="81"/>
      <c r="CW1814" s="81"/>
      <c r="CX1814" s="81"/>
      <c r="CY1814" s="81"/>
      <c r="CZ1814" s="81"/>
      <c r="DA1814" s="81"/>
      <c r="DB1814" s="81"/>
      <c r="DC1814" s="81"/>
      <c r="DD1814" s="81"/>
      <c r="DE1814" s="81"/>
      <c r="DF1814" s="81"/>
    </row>
    <row r="1815" spans="42:110" s="144" customFormat="1" x14ac:dyDescent="0.25">
      <c r="AP1815" s="81"/>
      <c r="AQ1815" s="81"/>
      <c r="AR1815" s="81"/>
      <c r="AS1815" s="81"/>
      <c r="AT1815" s="81"/>
      <c r="AU1815" s="81"/>
      <c r="AV1815" s="81"/>
      <c r="AW1815" s="81"/>
      <c r="AX1815" s="81"/>
      <c r="AY1815" s="81"/>
      <c r="AZ1815" s="81"/>
      <c r="BA1815" s="81"/>
      <c r="BB1815" s="81"/>
      <c r="BC1815" s="81"/>
      <c r="BD1815" s="81"/>
      <c r="BE1815" s="81"/>
      <c r="BF1815" s="81"/>
      <c r="BG1815" s="81"/>
      <c r="BH1815" s="81"/>
      <c r="BI1815" s="81"/>
      <c r="BJ1815" s="81"/>
      <c r="BK1815" s="81"/>
      <c r="BL1815" s="81"/>
      <c r="BM1815" s="81"/>
      <c r="BN1815" s="81"/>
      <c r="BO1815" s="81"/>
      <c r="BP1815" s="81"/>
      <c r="BQ1815" s="81"/>
      <c r="BR1815" s="81"/>
      <c r="BS1815" s="81"/>
      <c r="BT1815" s="81"/>
      <c r="BU1815" s="81"/>
      <c r="BV1815" s="81"/>
      <c r="BW1815" s="81"/>
      <c r="BX1815" s="81"/>
      <c r="BY1815" s="81"/>
      <c r="BZ1815" s="81"/>
      <c r="CA1815" s="81"/>
      <c r="CB1815" s="81"/>
      <c r="CC1815" s="81"/>
      <c r="CD1815" s="81"/>
      <c r="CE1815" s="81"/>
      <c r="CF1815" s="81"/>
      <c r="CG1815" s="81"/>
      <c r="CH1815" s="81"/>
      <c r="CI1815" s="81"/>
      <c r="CJ1815" s="81"/>
      <c r="CK1815" s="81"/>
      <c r="CL1815" s="81"/>
      <c r="CM1815" s="81"/>
      <c r="CN1815" s="81"/>
      <c r="CO1815" s="81"/>
      <c r="CP1815" s="81"/>
      <c r="CQ1815" s="81"/>
      <c r="CR1815" s="81"/>
      <c r="CS1815" s="81"/>
      <c r="CT1815" s="81"/>
      <c r="CU1815" s="81"/>
      <c r="CV1815" s="81"/>
      <c r="CW1815" s="81"/>
      <c r="CX1815" s="81"/>
      <c r="CY1815" s="81"/>
      <c r="CZ1815" s="81"/>
      <c r="DA1815" s="81"/>
      <c r="DB1815" s="81"/>
      <c r="DC1815" s="81"/>
      <c r="DD1815" s="81"/>
      <c r="DE1815" s="81"/>
      <c r="DF1815" s="81"/>
    </row>
    <row r="1816" spans="42:110" s="144" customFormat="1" x14ac:dyDescent="0.25">
      <c r="AP1816" s="81"/>
      <c r="AQ1816" s="81"/>
      <c r="AR1816" s="81"/>
      <c r="AS1816" s="81"/>
      <c r="AT1816" s="81"/>
      <c r="AU1816" s="81"/>
      <c r="AV1816" s="81"/>
      <c r="AW1816" s="81"/>
      <c r="AX1816" s="81"/>
      <c r="AY1816" s="81"/>
      <c r="AZ1816" s="81"/>
      <c r="BA1816" s="81"/>
      <c r="BB1816" s="81"/>
      <c r="BC1816" s="81"/>
      <c r="BD1816" s="81"/>
      <c r="BE1816" s="81"/>
      <c r="BF1816" s="81"/>
      <c r="BG1816" s="81"/>
      <c r="BH1816" s="81"/>
      <c r="BI1816" s="81"/>
      <c r="BJ1816" s="81"/>
      <c r="BK1816" s="81"/>
      <c r="BL1816" s="81"/>
      <c r="BM1816" s="81"/>
      <c r="BN1816" s="81"/>
      <c r="BO1816" s="81"/>
      <c r="BP1816" s="81"/>
      <c r="BQ1816" s="81"/>
      <c r="BR1816" s="81"/>
      <c r="BS1816" s="81"/>
      <c r="BT1816" s="81"/>
      <c r="BU1816" s="81"/>
      <c r="BV1816" s="81"/>
      <c r="BW1816" s="81"/>
      <c r="BX1816" s="81"/>
      <c r="BY1816" s="81"/>
      <c r="BZ1816" s="81"/>
      <c r="CA1816" s="81"/>
      <c r="CB1816" s="81"/>
      <c r="CC1816" s="81"/>
      <c r="CD1816" s="81"/>
      <c r="CE1816" s="81"/>
      <c r="CF1816" s="81"/>
      <c r="CG1816" s="81"/>
      <c r="CH1816" s="81"/>
      <c r="CI1816" s="81"/>
      <c r="CJ1816" s="81"/>
      <c r="CK1816" s="81"/>
      <c r="CL1816" s="81"/>
      <c r="CM1816" s="81"/>
      <c r="CN1816" s="81"/>
      <c r="CO1816" s="81"/>
      <c r="CP1816" s="81"/>
      <c r="CQ1816" s="81"/>
      <c r="CR1816" s="81"/>
      <c r="CS1816" s="81"/>
      <c r="CT1816" s="81"/>
      <c r="CU1816" s="81"/>
      <c r="CV1816" s="81"/>
      <c r="CW1816" s="81"/>
      <c r="CX1816" s="81"/>
      <c r="CY1816" s="81"/>
      <c r="CZ1816" s="81"/>
      <c r="DA1816" s="81"/>
      <c r="DB1816" s="81"/>
      <c r="DC1816" s="81"/>
      <c r="DD1816" s="81"/>
      <c r="DE1816" s="81"/>
      <c r="DF1816" s="81"/>
    </row>
    <row r="1817" spans="42:110" s="144" customFormat="1" x14ac:dyDescent="0.25">
      <c r="AP1817" s="81"/>
      <c r="AQ1817" s="81"/>
      <c r="AR1817" s="81"/>
      <c r="AS1817" s="81"/>
      <c r="AT1817" s="81"/>
      <c r="AU1817" s="81"/>
      <c r="AV1817" s="81"/>
      <c r="AW1817" s="81"/>
      <c r="AX1817" s="81"/>
      <c r="AY1817" s="81"/>
      <c r="AZ1817" s="81"/>
      <c r="BA1817" s="81"/>
      <c r="BB1817" s="81"/>
      <c r="BC1817" s="81"/>
      <c r="BD1817" s="81"/>
      <c r="BE1817" s="81"/>
      <c r="BF1817" s="81"/>
      <c r="BG1817" s="81"/>
      <c r="BH1817" s="81"/>
      <c r="BI1817" s="81"/>
      <c r="BJ1817" s="81"/>
      <c r="BK1817" s="81"/>
      <c r="BL1817" s="81"/>
      <c r="BM1817" s="81"/>
      <c r="BN1817" s="81"/>
      <c r="BO1817" s="81"/>
      <c r="BP1817" s="81"/>
      <c r="BQ1817" s="81"/>
      <c r="BR1817" s="81"/>
      <c r="BS1817" s="81"/>
      <c r="BT1817" s="81"/>
      <c r="BU1817" s="81"/>
      <c r="BV1817" s="81"/>
      <c r="BW1817" s="81"/>
      <c r="BX1817" s="81"/>
      <c r="BY1817" s="81"/>
      <c r="BZ1817" s="81"/>
      <c r="CA1817" s="81"/>
      <c r="CB1817" s="81"/>
      <c r="CC1817" s="81"/>
      <c r="CD1817" s="81"/>
      <c r="CE1817" s="81"/>
      <c r="CF1817" s="81"/>
      <c r="CG1817" s="81"/>
      <c r="CH1817" s="81"/>
      <c r="CI1817" s="81"/>
      <c r="CJ1817" s="81"/>
      <c r="CK1817" s="81"/>
      <c r="CL1817" s="81"/>
      <c r="CM1817" s="81"/>
      <c r="CN1817" s="81"/>
      <c r="CO1817" s="81"/>
      <c r="CP1817" s="81"/>
      <c r="CQ1817" s="81"/>
      <c r="CR1817" s="81"/>
      <c r="CS1817" s="81"/>
      <c r="CT1817" s="81"/>
      <c r="CU1817" s="81"/>
      <c r="CV1817" s="81"/>
      <c r="CW1817" s="81"/>
      <c r="CX1817" s="81"/>
      <c r="CY1817" s="81"/>
      <c r="CZ1817" s="81"/>
      <c r="DA1817" s="81"/>
      <c r="DB1817" s="81"/>
      <c r="DC1817" s="81"/>
      <c r="DD1817" s="81"/>
      <c r="DE1817" s="81"/>
      <c r="DF1817" s="81"/>
    </row>
    <row r="1818" spans="42:110" s="144" customFormat="1" x14ac:dyDescent="0.25">
      <c r="AP1818" s="81"/>
      <c r="AQ1818" s="81"/>
      <c r="AR1818" s="81"/>
      <c r="AS1818" s="81"/>
      <c r="AT1818" s="81"/>
      <c r="AU1818" s="81"/>
      <c r="AV1818" s="81"/>
      <c r="AW1818" s="81"/>
      <c r="AX1818" s="81"/>
      <c r="AY1818" s="81"/>
      <c r="AZ1818" s="81"/>
      <c r="BA1818" s="81"/>
      <c r="BB1818" s="81"/>
      <c r="BC1818" s="81"/>
      <c r="BD1818" s="81"/>
      <c r="BE1818" s="81"/>
      <c r="BF1818" s="81"/>
      <c r="BG1818" s="81"/>
      <c r="BH1818" s="81"/>
      <c r="BI1818" s="81"/>
      <c r="BJ1818" s="81"/>
      <c r="BK1818" s="81"/>
      <c r="BL1818" s="81"/>
      <c r="BM1818" s="81"/>
      <c r="BN1818" s="81"/>
      <c r="BO1818" s="81"/>
      <c r="BP1818" s="81"/>
      <c r="BQ1818" s="81"/>
      <c r="BR1818" s="81"/>
      <c r="BS1818" s="81"/>
      <c r="BT1818" s="81"/>
      <c r="BU1818" s="81"/>
      <c r="BV1818" s="81"/>
      <c r="BW1818" s="81"/>
      <c r="BX1818" s="81"/>
      <c r="BY1818" s="81"/>
      <c r="BZ1818" s="81"/>
      <c r="CA1818" s="81"/>
      <c r="CB1818" s="81"/>
      <c r="CC1818" s="81"/>
      <c r="CD1818" s="81"/>
      <c r="CE1818" s="81"/>
      <c r="CF1818" s="81"/>
      <c r="CG1818" s="81"/>
      <c r="CH1818" s="81"/>
      <c r="CI1818" s="81"/>
      <c r="CJ1818" s="81"/>
      <c r="CK1818" s="81"/>
      <c r="CL1818" s="81"/>
      <c r="CM1818" s="81"/>
      <c r="CN1818" s="81"/>
      <c r="CO1818" s="81"/>
      <c r="CP1818" s="81"/>
      <c r="CQ1818" s="81"/>
      <c r="CR1818" s="81"/>
      <c r="CS1818" s="81"/>
      <c r="CT1818" s="81"/>
      <c r="CU1818" s="81"/>
      <c r="CV1818" s="81"/>
      <c r="CW1818" s="81"/>
      <c r="CX1818" s="81"/>
      <c r="CY1818" s="81"/>
      <c r="CZ1818" s="81"/>
      <c r="DA1818" s="81"/>
      <c r="DB1818" s="81"/>
      <c r="DC1818" s="81"/>
      <c r="DD1818" s="81"/>
      <c r="DE1818" s="81"/>
      <c r="DF1818" s="81"/>
    </row>
    <row r="1819" spans="42:110" s="144" customFormat="1" x14ac:dyDescent="0.25">
      <c r="AP1819" s="81"/>
      <c r="AQ1819" s="81"/>
      <c r="AR1819" s="81"/>
      <c r="AS1819" s="81"/>
      <c r="AT1819" s="81"/>
      <c r="AU1819" s="81"/>
      <c r="AV1819" s="81"/>
      <c r="AW1819" s="81"/>
      <c r="AX1819" s="81"/>
      <c r="AY1819" s="81"/>
      <c r="AZ1819" s="81"/>
      <c r="BA1819" s="81"/>
      <c r="BB1819" s="81"/>
      <c r="BC1819" s="81"/>
      <c r="BD1819" s="81"/>
      <c r="BE1819" s="81"/>
      <c r="BF1819" s="81"/>
      <c r="BG1819" s="81"/>
      <c r="BH1819" s="81"/>
      <c r="BI1819" s="81"/>
      <c r="BJ1819" s="81"/>
      <c r="BK1819" s="81"/>
      <c r="BL1819" s="81"/>
      <c r="BM1819" s="81"/>
      <c r="BN1819" s="81"/>
      <c r="BO1819" s="81"/>
      <c r="BP1819" s="81"/>
      <c r="BQ1819" s="81"/>
      <c r="BR1819" s="81"/>
      <c r="BS1819" s="81"/>
      <c r="BT1819" s="81"/>
      <c r="BU1819" s="81"/>
      <c r="BV1819" s="81"/>
      <c r="BW1819" s="81"/>
      <c r="BX1819" s="81"/>
      <c r="BY1819" s="81"/>
      <c r="BZ1819" s="81"/>
      <c r="CA1819" s="81"/>
      <c r="CB1819" s="81"/>
      <c r="CC1819" s="81"/>
      <c r="CD1819" s="81"/>
      <c r="CE1819" s="81"/>
      <c r="CF1819" s="81"/>
      <c r="CG1819" s="81"/>
      <c r="CH1819" s="81"/>
      <c r="CI1819" s="81"/>
      <c r="CJ1819" s="81"/>
      <c r="CK1819" s="81"/>
      <c r="CL1819" s="81"/>
      <c r="CM1819" s="81"/>
      <c r="CN1819" s="81"/>
      <c r="CO1819" s="81"/>
      <c r="CP1819" s="81"/>
      <c r="CQ1819" s="81"/>
      <c r="CR1819" s="81"/>
      <c r="CS1819" s="81"/>
      <c r="CT1819" s="81"/>
      <c r="CU1819" s="81"/>
      <c r="CV1819" s="81"/>
      <c r="CW1819" s="81"/>
      <c r="CX1819" s="81"/>
      <c r="CY1819" s="81"/>
      <c r="CZ1819" s="81"/>
      <c r="DA1819" s="81"/>
      <c r="DB1819" s="81"/>
      <c r="DC1819" s="81"/>
      <c r="DD1819" s="81"/>
      <c r="DE1819" s="81"/>
      <c r="DF1819" s="81"/>
    </row>
    <row r="1820" spans="42:110" s="144" customFormat="1" x14ac:dyDescent="0.25">
      <c r="AP1820" s="81"/>
      <c r="AQ1820" s="81"/>
      <c r="AR1820" s="81"/>
      <c r="AS1820" s="81"/>
      <c r="AT1820" s="81"/>
      <c r="AU1820" s="81"/>
      <c r="AV1820" s="81"/>
      <c r="AW1820" s="81"/>
      <c r="AX1820" s="81"/>
      <c r="AY1820" s="81"/>
      <c r="AZ1820" s="81"/>
      <c r="BA1820" s="81"/>
      <c r="BB1820" s="81"/>
      <c r="BC1820" s="81"/>
      <c r="BD1820" s="81"/>
      <c r="BE1820" s="81"/>
      <c r="BF1820" s="81"/>
      <c r="BG1820" s="81"/>
      <c r="BH1820" s="81"/>
      <c r="BI1820" s="81"/>
      <c r="BJ1820" s="81"/>
      <c r="BK1820" s="81"/>
      <c r="BL1820" s="81"/>
      <c r="BM1820" s="81"/>
      <c r="BN1820" s="81"/>
      <c r="BO1820" s="81"/>
      <c r="BP1820" s="81"/>
      <c r="BQ1820" s="81"/>
      <c r="BR1820" s="81"/>
      <c r="BS1820" s="81"/>
      <c r="BT1820" s="81"/>
      <c r="BU1820" s="81"/>
      <c r="BV1820" s="81"/>
      <c r="BW1820" s="81"/>
      <c r="BX1820" s="81"/>
      <c r="BY1820" s="81"/>
      <c r="BZ1820" s="81"/>
      <c r="CA1820" s="81"/>
      <c r="CB1820" s="81"/>
      <c r="CC1820" s="81"/>
      <c r="CD1820" s="81"/>
      <c r="CE1820" s="81"/>
      <c r="CF1820" s="81"/>
      <c r="CG1820" s="81"/>
      <c r="CH1820" s="81"/>
      <c r="CI1820" s="81"/>
      <c r="CJ1820" s="81"/>
      <c r="CK1820" s="81"/>
      <c r="CL1820" s="81"/>
      <c r="CM1820" s="81"/>
      <c r="CN1820" s="81"/>
      <c r="CO1820" s="81"/>
      <c r="CP1820" s="81"/>
      <c r="CQ1820" s="81"/>
      <c r="CR1820" s="81"/>
      <c r="CS1820" s="81"/>
      <c r="CT1820" s="81"/>
      <c r="CU1820" s="81"/>
      <c r="CV1820" s="81"/>
      <c r="CW1820" s="81"/>
      <c r="CX1820" s="81"/>
      <c r="CY1820" s="81"/>
      <c r="CZ1820" s="81"/>
      <c r="DA1820" s="81"/>
      <c r="DB1820" s="81"/>
      <c r="DC1820" s="81"/>
      <c r="DD1820" s="81"/>
      <c r="DE1820" s="81"/>
      <c r="DF1820" s="81"/>
    </row>
    <row r="1821" spans="42:110" s="144" customFormat="1" x14ac:dyDescent="0.25">
      <c r="AP1821" s="81"/>
      <c r="AQ1821" s="81"/>
      <c r="AR1821" s="81"/>
      <c r="AS1821" s="81"/>
      <c r="AT1821" s="81"/>
      <c r="AU1821" s="81"/>
      <c r="AV1821" s="81"/>
      <c r="AW1821" s="81"/>
      <c r="AX1821" s="81"/>
      <c r="AY1821" s="81"/>
      <c r="AZ1821" s="81"/>
      <c r="BA1821" s="81"/>
      <c r="BB1821" s="81"/>
      <c r="BC1821" s="81"/>
      <c r="BD1821" s="81"/>
      <c r="BE1821" s="81"/>
      <c r="BF1821" s="81"/>
      <c r="BG1821" s="81"/>
      <c r="BH1821" s="81"/>
      <c r="BI1821" s="81"/>
      <c r="BJ1821" s="81"/>
      <c r="BK1821" s="81"/>
      <c r="BL1821" s="81"/>
      <c r="BM1821" s="81"/>
      <c r="BN1821" s="81"/>
      <c r="BO1821" s="81"/>
      <c r="BP1821" s="81"/>
      <c r="BQ1821" s="81"/>
      <c r="BR1821" s="81"/>
      <c r="BS1821" s="81"/>
      <c r="BT1821" s="81"/>
      <c r="BU1821" s="81"/>
      <c r="BV1821" s="81"/>
      <c r="BW1821" s="81"/>
      <c r="BX1821" s="81"/>
      <c r="BY1821" s="81"/>
      <c r="BZ1821" s="81"/>
      <c r="CA1821" s="81"/>
      <c r="CB1821" s="81"/>
      <c r="CC1821" s="81"/>
      <c r="CD1821" s="81"/>
      <c r="CE1821" s="81"/>
      <c r="CF1821" s="81"/>
      <c r="CG1821" s="81"/>
      <c r="CH1821" s="81"/>
      <c r="CI1821" s="81"/>
      <c r="CJ1821" s="81"/>
      <c r="CK1821" s="81"/>
      <c r="CL1821" s="81"/>
      <c r="CM1821" s="81"/>
      <c r="CN1821" s="81"/>
      <c r="CO1821" s="81"/>
      <c r="CP1821" s="81"/>
      <c r="CQ1821" s="81"/>
      <c r="CR1821" s="81"/>
      <c r="CS1821" s="81"/>
      <c r="CT1821" s="81"/>
      <c r="CU1821" s="81"/>
      <c r="CV1821" s="81"/>
      <c r="CW1821" s="81"/>
      <c r="CX1821" s="81"/>
      <c r="CY1821" s="81"/>
      <c r="CZ1821" s="81"/>
      <c r="DA1821" s="81"/>
      <c r="DB1821" s="81"/>
      <c r="DC1821" s="81"/>
      <c r="DD1821" s="81"/>
      <c r="DE1821" s="81"/>
      <c r="DF1821" s="81"/>
    </row>
    <row r="1822" spans="42:110" s="144" customFormat="1" x14ac:dyDescent="0.25">
      <c r="AP1822" s="81"/>
      <c r="AQ1822" s="81"/>
      <c r="AR1822" s="81"/>
      <c r="AS1822" s="81"/>
      <c r="AT1822" s="81"/>
      <c r="AU1822" s="81"/>
      <c r="AV1822" s="81"/>
      <c r="AW1822" s="81"/>
      <c r="AX1822" s="81"/>
      <c r="AY1822" s="81"/>
      <c r="AZ1822" s="81"/>
      <c r="BA1822" s="81"/>
      <c r="BB1822" s="81"/>
      <c r="BC1822" s="81"/>
      <c r="BD1822" s="81"/>
      <c r="BE1822" s="81"/>
      <c r="BF1822" s="81"/>
      <c r="BG1822" s="81"/>
      <c r="BH1822" s="81"/>
      <c r="BI1822" s="81"/>
      <c r="BJ1822" s="81"/>
      <c r="BK1822" s="81"/>
      <c r="BL1822" s="81"/>
      <c r="BM1822" s="81"/>
      <c r="BN1822" s="81"/>
      <c r="BO1822" s="81"/>
      <c r="BP1822" s="81"/>
      <c r="BQ1822" s="81"/>
      <c r="BR1822" s="81"/>
      <c r="BS1822" s="81"/>
      <c r="BT1822" s="81"/>
      <c r="BU1822" s="81"/>
      <c r="BV1822" s="81"/>
      <c r="BW1822" s="81"/>
      <c r="BX1822" s="81"/>
      <c r="BY1822" s="81"/>
      <c r="BZ1822" s="81"/>
      <c r="CA1822" s="81"/>
      <c r="CB1822" s="81"/>
      <c r="CC1822" s="81"/>
      <c r="CD1822" s="81"/>
      <c r="CE1822" s="81"/>
      <c r="CF1822" s="81"/>
      <c r="CG1822" s="81"/>
      <c r="CH1822" s="81"/>
      <c r="CI1822" s="81"/>
      <c r="CJ1822" s="81"/>
      <c r="CK1822" s="81"/>
      <c r="CL1822" s="81"/>
      <c r="CM1822" s="81"/>
      <c r="CN1822" s="81"/>
      <c r="CO1822" s="81"/>
      <c r="CP1822" s="81"/>
      <c r="CQ1822" s="81"/>
      <c r="CR1822" s="81"/>
      <c r="CS1822" s="81"/>
      <c r="CT1822" s="81"/>
      <c r="CU1822" s="81"/>
      <c r="CV1822" s="81"/>
      <c r="CW1822" s="81"/>
      <c r="CX1822" s="81"/>
      <c r="CY1822" s="81"/>
      <c r="CZ1822" s="81"/>
      <c r="DA1822" s="81"/>
      <c r="DB1822" s="81"/>
      <c r="DC1822" s="81"/>
      <c r="DD1822" s="81"/>
      <c r="DE1822" s="81"/>
      <c r="DF1822" s="81"/>
    </row>
    <row r="1823" spans="42:110" s="144" customFormat="1" x14ac:dyDescent="0.25">
      <c r="AP1823" s="81"/>
      <c r="AQ1823" s="81"/>
      <c r="AR1823" s="81"/>
      <c r="AS1823" s="81"/>
      <c r="AT1823" s="81"/>
      <c r="AU1823" s="81"/>
      <c r="AV1823" s="81"/>
      <c r="AW1823" s="81"/>
      <c r="AX1823" s="81"/>
      <c r="AY1823" s="81"/>
      <c r="AZ1823" s="81"/>
      <c r="BA1823" s="81"/>
      <c r="BB1823" s="81"/>
      <c r="BC1823" s="81"/>
      <c r="BD1823" s="81"/>
      <c r="BE1823" s="81"/>
      <c r="BF1823" s="81"/>
      <c r="BG1823" s="81"/>
      <c r="BH1823" s="81"/>
      <c r="BI1823" s="81"/>
      <c r="BJ1823" s="81"/>
      <c r="BK1823" s="81"/>
      <c r="BL1823" s="81"/>
      <c r="BM1823" s="81"/>
      <c r="BN1823" s="81"/>
      <c r="BO1823" s="81"/>
      <c r="BP1823" s="81"/>
      <c r="BQ1823" s="81"/>
      <c r="BR1823" s="81"/>
      <c r="BS1823" s="81"/>
      <c r="BT1823" s="81"/>
      <c r="BU1823" s="81"/>
      <c r="BV1823" s="81"/>
      <c r="BW1823" s="81"/>
      <c r="BX1823" s="81"/>
      <c r="BY1823" s="81"/>
      <c r="BZ1823" s="81"/>
      <c r="CA1823" s="81"/>
      <c r="CB1823" s="81"/>
      <c r="CC1823" s="81"/>
      <c r="CD1823" s="81"/>
      <c r="CE1823" s="81"/>
      <c r="CF1823" s="81"/>
      <c r="CG1823" s="81"/>
      <c r="CH1823" s="81"/>
      <c r="CI1823" s="81"/>
      <c r="CJ1823" s="81"/>
      <c r="CK1823" s="81"/>
      <c r="CL1823" s="81"/>
      <c r="CM1823" s="81"/>
      <c r="CN1823" s="81"/>
      <c r="CO1823" s="81"/>
      <c r="CP1823" s="81"/>
      <c r="CQ1823" s="81"/>
      <c r="CR1823" s="81"/>
      <c r="CS1823" s="81"/>
      <c r="CT1823" s="81"/>
      <c r="CU1823" s="81"/>
      <c r="CV1823" s="81"/>
      <c r="CW1823" s="81"/>
      <c r="CX1823" s="81"/>
      <c r="CY1823" s="81"/>
      <c r="CZ1823" s="81"/>
      <c r="DA1823" s="81"/>
      <c r="DB1823" s="81"/>
      <c r="DC1823" s="81"/>
      <c r="DD1823" s="81"/>
      <c r="DE1823" s="81"/>
      <c r="DF1823" s="81"/>
    </row>
    <row r="1824" spans="42:110" s="144" customFormat="1" x14ac:dyDescent="0.25">
      <c r="AP1824" s="81"/>
      <c r="AQ1824" s="81"/>
      <c r="AR1824" s="81"/>
      <c r="AS1824" s="81"/>
      <c r="AT1824" s="81"/>
      <c r="AU1824" s="81"/>
      <c r="AV1824" s="81"/>
      <c r="AW1824" s="81"/>
      <c r="AX1824" s="81"/>
      <c r="AY1824" s="81"/>
      <c r="AZ1824" s="81"/>
      <c r="BA1824" s="81"/>
      <c r="BB1824" s="81"/>
      <c r="BC1824" s="81"/>
      <c r="BD1824" s="81"/>
      <c r="BE1824" s="81"/>
      <c r="BF1824" s="81"/>
      <c r="BG1824" s="81"/>
      <c r="BH1824" s="81"/>
      <c r="BI1824" s="81"/>
      <c r="BJ1824" s="81"/>
      <c r="BK1824" s="81"/>
      <c r="BL1824" s="81"/>
      <c r="BM1824" s="81"/>
      <c r="BN1824" s="81"/>
      <c r="BO1824" s="81"/>
      <c r="BP1824" s="81"/>
      <c r="BQ1824" s="81"/>
      <c r="BR1824" s="81"/>
      <c r="BS1824" s="81"/>
      <c r="BT1824" s="81"/>
      <c r="BU1824" s="81"/>
      <c r="BV1824" s="81"/>
      <c r="BW1824" s="81"/>
      <c r="BX1824" s="81"/>
      <c r="BY1824" s="81"/>
      <c r="BZ1824" s="81"/>
      <c r="CA1824" s="81"/>
      <c r="CB1824" s="81"/>
      <c r="CC1824" s="81"/>
      <c r="CD1824" s="81"/>
      <c r="CE1824" s="81"/>
      <c r="CF1824" s="81"/>
      <c r="CG1824" s="81"/>
      <c r="CH1824" s="81"/>
      <c r="CI1824" s="81"/>
      <c r="CJ1824" s="81"/>
      <c r="CK1824" s="81"/>
      <c r="CL1824" s="81"/>
      <c r="CM1824" s="81"/>
      <c r="CN1824" s="81"/>
      <c r="CO1824" s="81"/>
      <c r="CP1824" s="81"/>
      <c r="CQ1824" s="81"/>
      <c r="CR1824" s="81"/>
      <c r="CS1824" s="81"/>
      <c r="CT1824" s="81"/>
      <c r="CU1824" s="81"/>
      <c r="CV1824" s="81"/>
      <c r="CW1824" s="81"/>
      <c r="CX1824" s="81"/>
      <c r="CY1824" s="81"/>
      <c r="CZ1824" s="81"/>
      <c r="DA1824" s="81"/>
      <c r="DB1824" s="81"/>
      <c r="DC1824" s="81"/>
      <c r="DD1824" s="81"/>
      <c r="DE1824" s="81"/>
      <c r="DF1824" s="81"/>
    </row>
    <row r="1825" spans="42:110" s="144" customFormat="1" x14ac:dyDescent="0.25">
      <c r="AP1825" s="81"/>
      <c r="AQ1825" s="81"/>
      <c r="AR1825" s="81"/>
      <c r="AS1825" s="81"/>
      <c r="AT1825" s="81"/>
      <c r="AU1825" s="81"/>
      <c r="AV1825" s="81"/>
      <c r="AW1825" s="81"/>
      <c r="AX1825" s="81"/>
      <c r="AY1825" s="81"/>
      <c r="AZ1825" s="81"/>
      <c r="BA1825" s="81"/>
      <c r="BB1825" s="81"/>
      <c r="BC1825" s="81"/>
      <c r="BD1825" s="81"/>
      <c r="BE1825" s="81"/>
      <c r="BF1825" s="81"/>
      <c r="BG1825" s="81"/>
      <c r="BH1825" s="81"/>
      <c r="BI1825" s="81"/>
      <c r="BJ1825" s="81"/>
      <c r="BK1825" s="81"/>
      <c r="BL1825" s="81"/>
      <c r="BM1825" s="81"/>
      <c r="BN1825" s="81"/>
      <c r="BO1825" s="81"/>
      <c r="BP1825" s="81"/>
      <c r="BQ1825" s="81"/>
      <c r="BR1825" s="81"/>
      <c r="BS1825" s="81"/>
      <c r="BT1825" s="81"/>
      <c r="BU1825" s="81"/>
      <c r="BV1825" s="81"/>
      <c r="BW1825" s="81"/>
      <c r="BX1825" s="81"/>
      <c r="BY1825" s="81"/>
      <c r="BZ1825" s="81"/>
      <c r="CA1825" s="81"/>
      <c r="CB1825" s="81"/>
      <c r="CC1825" s="81"/>
      <c r="CD1825" s="81"/>
      <c r="CE1825" s="81"/>
      <c r="CF1825" s="81"/>
      <c r="CG1825" s="81"/>
      <c r="CH1825" s="81"/>
      <c r="CI1825" s="81"/>
      <c r="CJ1825" s="81"/>
      <c r="CK1825" s="81"/>
      <c r="CL1825" s="81"/>
      <c r="CM1825" s="81"/>
      <c r="CN1825" s="81"/>
      <c r="CO1825" s="81"/>
      <c r="CP1825" s="81"/>
      <c r="CQ1825" s="81"/>
      <c r="CR1825" s="81"/>
      <c r="CS1825" s="81"/>
      <c r="CT1825" s="81"/>
      <c r="CU1825" s="81"/>
      <c r="CV1825" s="81"/>
      <c r="CW1825" s="81"/>
      <c r="CX1825" s="81"/>
      <c r="CY1825" s="81"/>
      <c r="CZ1825" s="81"/>
      <c r="DA1825" s="81"/>
      <c r="DB1825" s="81"/>
      <c r="DC1825" s="81"/>
      <c r="DD1825" s="81"/>
      <c r="DE1825" s="81"/>
      <c r="DF1825" s="81"/>
    </row>
    <row r="1826" spans="42:110" s="144" customFormat="1" x14ac:dyDescent="0.25">
      <c r="AP1826" s="81"/>
      <c r="AQ1826" s="81"/>
      <c r="AR1826" s="81"/>
      <c r="AS1826" s="81"/>
      <c r="AT1826" s="81"/>
      <c r="AU1826" s="81"/>
      <c r="AV1826" s="81"/>
      <c r="AW1826" s="81"/>
      <c r="AX1826" s="81"/>
      <c r="AY1826" s="81"/>
      <c r="AZ1826" s="81"/>
      <c r="BA1826" s="81"/>
      <c r="BB1826" s="81"/>
      <c r="BC1826" s="81"/>
      <c r="BD1826" s="81"/>
      <c r="BE1826" s="81"/>
      <c r="BF1826" s="81"/>
      <c r="BG1826" s="81"/>
      <c r="BH1826" s="81"/>
      <c r="BI1826" s="81"/>
      <c r="BJ1826" s="81"/>
      <c r="BK1826" s="81"/>
      <c r="BL1826" s="81"/>
      <c r="BM1826" s="81"/>
      <c r="BN1826" s="81"/>
      <c r="BO1826" s="81"/>
      <c r="BP1826" s="81"/>
      <c r="BQ1826" s="81"/>
      <c r="BR1826" s="81"/>
      <c r="BS1826" s="81"/>
      <c r="BT1826" s="81"/>
      <c r="BU1826" s="81"/>
      <c r="BV1826" s="81"/>
      <c r="BW1826" s="81"/>
      <c r="BX1826" s="81"/>
      <c r="BY1826" s="81"/>
      <c r="BZ1826" s="81"/>
      <c r="CA1826" s="81"/>
      <c r="CB1826" s="81"/>
      <c r="CC1826" s="81"/>
      <c r="CD1826" s="81"/>
      <c r="CE1826" s="81"/>
      <c r="CF1826" s="81"/>
      <c r="CG1826" s="81"/>
      <c r="CH1826" s="81"/>
      <c r="CI1826" s="81"/>
      <c r="CJ1826" s="81"/>
      <c r="CK1826" s="81"/>
      <c r="CL1826" s="81"/>
      <c r="CM1826" s="81"/>
      <c r="CN1826" s="81"/>
      <c r="CO1826" s="81"/>
      <c r="CP1826" s="81"/>
      <c r="CQ1826" s="81"/>
      <c r="CR1826" s="81"/>
      <c r="CS1826" s="81"/>
      <c r="CT1826" s="81"/>
      <c r="CU1826" s="81"/>
      <c r="CV1826" s="81"/>
      <c r="CW1826" s="81"/>
      <c r="CX1826" s="81"/>
      <c r="CY1826" s="81"/>
      <c r="CZ1826" s="81"/>
      <c r="DA1826" s="81"/>
      <c r="DB1826" s="81"/>
      <c r="DC1826" s="81"/>
      <c r="DD1826" s="81"/>
      <c r="DE1826" s="81"/>
      <c r="DF1826" s="81"/>
    </row>
    <row r="1827" spans="42:110" s="144" customFormat="1" x14ac:dyDescent="0.25">
      <c r="AP1827" s="81"/>
      <c r="AQ1827" s="81"/>
      <c r="AR1827" s="81"/>
      <c r="AS1827" s="81"/>
      <c r="AT1827" s="81"/>
      <c r="AU1827" s="81"/>
      <c r="AV1827" s="81"/>
      <c r="AW1827" s="81"/>
      <c r="AX1827" s="81"/>
      <c r="AY1827" s="81"/>
      <c r="AZ1827" s="81"/>
      <c r="BA1827" s="81"/>
      <c r="BB1827" s="81"/>
      <c r="BC1827" s="81"/>
      <c r="BD1827" s="81"/>
      <c r="BE1827" s="81"/>
      <c r="BF1827" s="81"/>
      <c r="BG1827" s="81"/>
      <c r="BH1827" s="81"/>
      <c r="BI1827" s="81"/>
      <c r="BJ1827" s="81"/>
      <c r="BK1827" s="81"/>
      <c r="BL1827" s="81"/>
      <c r="BM1827" s="81"/>
      <c r="BN1827" s="81"/>
      <c r="BO1827" s="81"/>
      <c r="BP1827" s="81"/>
      <c r="BQ1827" s="81"/>
      <c r="BR1827" s="81"/>
      <c r="BS1827" s="81"/>
      <c r="BT1827" s="81"/>
      <c r="BU1827" s="81"/>
      <c r="BV1827" s="81"/>
      <c r="BW1827" s="81"/>
      <c r="BX1827" s="81"/>
      <c r="BY1827" s="81"/>
      <c r="BZ1827" s="81"/>
      <c r="CA1827" s="81"/>
      <c r="CB1827" s="81"/>
      <c r="CC1827" s="81"/>
      <c r="CD1827" s="81"/>
      <c r="CE1827" s="81"/>
      <c r="CF1827" s="81"/>
      <c r="CG1827" s="81"/>
      <c r="CH1827" s="81"/>
      <c r="CI1827" s="81"/>
      <c r="CJ1827" s="81"/>
      <c r="CK1827" s="81"/>
      <c r="CL1827" s="81"/>
      <c r="CM1827" s="81"/>
      <c r="CN1827" s="81"/>
      <c r="CO1827" s="81"/>
      <c r="CP1827" s="81"/>
      <c r="CQ1827" s="81"/>
      <c r="CR1827" s="81"/>
      <c r="CS1827" s="81"/>
      <c r="CT1827" s="81"/>
      <c r="CU1827" s="81"/>
      <c r="CV1827" s="81"/>
      <c r="CW1827" s="81"/>
      <c r="CX1827" s="81"/>
      <c r="CY1827" s="81"/>
      <c r="CZ1827" s="81"/>
      <c r="DA1827" s="81"/>
      <c r="DB1827" s="81"/>
      <c r="DC1827" s="81"/>
      <c r="DD1827" s="81"/>
      <c r="DE1827" s="81"/>
      <c r="DF1827" s="81"/>
    </row>
    <row r="1828" spans="42:110" s="144" customFormat="1" x14ac:dyDescent="0.25">
      <c r="AP1828" s="81"/>
      <c r="AQ1828" s="81"/>
      <c r="AR1828" s="81"/>
      <c r="AS1828" s="81"/>
      <c r="AT1828" s="81"/>
      <c r="AU1828" s="81"/>
      <c r="AV1828" s="81"/>
      <c r="AW1828" s="81"/>
      <c r="AX1828" s="81"/>
      <c r="AY1828" s="81"/>
      <c r="AZ1828" s="81"/>
      <c r="BA1828" s="81"/>
      <c r="BB1828" s="81"/>
      <c r="BC1828" s="81"/>
      <c r="BD1828" s="81"/>
      <c r="BE1828" s="81"/>
      <c r="BF1828" s="81"/>
      <c r="BG1828" s="81"/>
      <c r="BH1828" s="81"/>
      <c r="BI1828" s="81"/>
      <c r="BJ1828" s="81"/>
      <c r="BK1828" s="81"/>
      <c r="BL1828" s="81"/>
      <c r="BM1828" s="81"/>
      <c r="BN1828" s="81"/>
      <c r="BO1828" s="81"/>
      <c r="BP1828" s="81"/>
      <c r="BQ1828" s="81"/>
      <c r="BR1828" s="81"/>
      <c r="BS1828" s="81"/>
      <c r="BT1828" s="81"/>
      <c r="BU1828" s="81"/>
      <c r="BV1828" s="81"/>
      <c r="BW1828" s="81"/>
      <c r="BX1828" s="81"/>
      <c r="BY1828" s="81"/>
      <c r="BZ1828" s="81"/>
      <c r="CA1828" s="81"/>
      <c r="CB1828" s="81"/>
      <c r="CC1828" s="81"/>
      <c r="CD1828" s="81"/>
      <c r="CE1828" s="81"/>
      <c r="CF1828" s="81"/>
      <c r="CG1828" s="81"/>
      <c r="CH1828" s="81"/>
      <c r="CI1828" s="81"/>
      <c r="CJ1828" s="81"/>
      <c r="CK1828" s="81"/>
      <c r="CL1828" s="81"/>
      <c r="CM1828" s="81"/>
      <c r="CN1828" s="81"/>
      <c r="CO1828" s="81"/>
      <c r="CP1828" s="81"/>
      <c r="CQ1828" s="81"/>
      <c r="CR1828" s="81"/>
      <c r="CS1828" s="81"/>
      <c r="CT1828" s="81"/>
      <c r="CU1828" s="81"/>
      <c r="CV1828" s="81"/>
      <c r="CW1828" s="81"/>
      <c r="CX1828" s="81"/>
      <c r="CY1828" s="81"/>
      <c r="CZ1828" s="81"/>
      <c r="DA1828" s="81"/>
      <c r="DB1828" s="81"/>
      <c r="DC1828" s="81"/>
      <c r="DD1828" s="81"/>
      <c r="DE1828" s="81"/>
      <c r="DF1828" s="81"/>
    </row>
    <row r="1829" spans="42:110" s="144" customFormat="1" x14ac:dyDescent="0.25">
      <c r="AP1829" s="81"/>
      <c r="AQ1829" s="81"/>
      <c r="AR1829" s="81"/>
      <c r="AS1829" s="81"/>
      <c r="AT1829" s="81"/>
      <c r="AU1829" s="81"/>
      <c r="AV1829" s="81"/>
      <c r="AW1829" s="81"/>
      <c r="AX1829" s="81"/>
      <c r="AY1829" s="81"/>
      <c r="AZ1829" s="81"/>
      <c r="BA1829" s="81"/>
      <c r="BB1829" s="81"/>
      <c r="BC1829" s="81"/>
      <c r="BD1829" s="81"/>
      <c r="BE1829" s="81"/>
      <c r="BF1829" s="81"/>
      <c r="BG1829" s="81"/>
      <c r="BH1829" s="81"/>
      <c r="BI1829" s="81"/>
      <c r="BJ1829" s="81"/>
      <c r="BK1829" s="81"/>
      <c r="BL1829" s="81"/>
      <c r="BM1829" s="81"/>
      <c r="BN1829" s="81"/>
      <c r="BO1829" s="81"/>
      <c r="BP1829" s="81"/>
      <c r="BQ1829" s="81"/>
      <c r="BR1829" s="81"/>
      <c r="BS1829" s="81"/>
      <c r="BT1829" s="81"/>
      <c r="BU1829" s="81"/>
      <c r="BV1829" s="81"/>
      <c r="BW1829" s="81"/>
      <c r="BX1829" s="81"/>
      <c r="BY1829" s="81"/>
      <c r="BZ1829" s="81"/>
      <c r="CA1829" s="81"/>
      <c r="CB1829" s="81"/>
      <c r="CC1829" s="81"/>
      <c r="CD1829" s="81"/>
      <c r="CE1829" s="81"/>
      <c r="CF1829" s="81"/>
      <c r="CG1829" s="81"/>
      <c r="CH1829" s="81"/>
      <c r="CI1829" s="81"/>
      <c r="CJ1829" s="81"/>
      <c r="CK1829" s="81"/>
      <c r="CL1829" s="81"/>
      <c r="CM1829" s="81"/>
      <c r="CN1829" s="81"/>
      <c r="CO1829" s="81"/>
      <c r="CP1829" s="81"/>
      <c r="CQ1829" s="81"/>
      <c r="CR1829" s="81"/>
      <c r="CS1829" s="81"/>
      <c r="CT1829" s="81"/>
      <c r="CU1829" s="81"/>
      <c r="CV1829" s="81"/>
      <c r="CW1829" s="81"/>
      <c r="CX1829" s="81"/>
      <c r="CY1829" s="81"/>
      <c r="CZ1829" s="81"/>
      <c r="DA1829" s="81"/>
      <c r="DB1829" s="81"/>
      <c r="DC1829" s="81"/>
      <c r="DD1829" s="81"/>
      <c r="DE1829" s="81"/>
      <c r="DF1829" s="81"/>
    </row>
    <row r="1830" spans="42:110" s="144" customFormat="1" x14ac:dyDescent="0.25">
      <c r="AP1830" s="81"/>
      <c r="AQ1830" s="81"/>
      <c r="AR1830" s="81"/>
      <c r="AS1830" s="81"/>
      <c r="AT1830" s="81"/>
      <c r="AU1830" s="81"/>
      <c r="AV1830" s="81"/>
      <c r="AW1830" s="81"/>
      <c r="AX1830" s="81"/>
      <c r="AY1830" s="81"/>
      <c r="AZ1830" s="81"/>
      <c r="BA1830" s="81"/>
      <c r="BB1830" s="81"/>
      <c r="BC1830" s="81"/>
      <c r="BD1830" s="81"/>
      <c r="BE1830" s="81"/>
      <c r="BF1830" s="81"/>
      <c r="BG1830" s="81"/>
      <c r="BH1830" s="81"/>
      <c r="BI1830" s="81"/>
      <c r="BJ1830" s="81"/>
      <c r="BK1830" s="81"/>
      <c r="BL1830" s="81"/>
      <c r="BM1830" s="81"/>
      <c r="BN1830" s="81"/>
      <c r="BO1830" s="81"/>
      <c r="BP1830" s="81"/>
      <c r="BQ1830" s="81"/>
      <c r="BR1830" s="81"/>
      <c r="BS1830" s="81"/>
      <c r="BT1830" s="81"/>
      <c r="BU1830" s="81"/>
      <c r="BV1830" s="81"/>
      <c r="BW1830" s="81"/>
      <c r="BX1830" s="81"/>
      <c r="BY1830" s="81"/>
      <c r="BZ1830" s="81"/>
      <c r="CA1830" s="81"/>
      <c r="CB1830" s="81"/>
      <c r="CC1830" s="81"/>
      <c r="CD1830" s="81"/>
      <c r="CE1830" s="81"/>
      <c r="CF1830" s="81"/>
      <c r="CG1830" s="81"/>
      <c r="CH1830" s="81"/>
      <c r="CI1830" s="81"/>
      <c r="CJ1830" s="81"/>
      <c r="CK1830" s="81"/>
      <c r="CL1830" s="81"/>
      <c r="CM1830" s="81"/>
      <c r="CN1830" s="81"/>
      <c r="CO1830" s="81"/>
      <c r="CP1830" s="81"/>
      <c r="CQ1830" s="81"/>
      <c r="CR1830" s="81"/>
      <c r="CS1830" s="81"/>
      <c r="CT1830" s="81"/>
      <c r="CU1830" s="81"/>
      <c r="CV1830" s="81"/>
      <c r="CW1830" s="81"/>
      <c r="CX1830" s="81"/>
      <c r="CY1830" s="81"/>
      <c r="CZ1830" s="81"/>
      <c r="DA1830" s="81"/>
      <c r="DB1830" s="81"/>
      <c r="DC1830" s="81"/>
      <c r="DD1830" s="81"/>
      <c r="DE1830" s="81"/>
      <c r="DF1830" s="81"/>
    </row>
    <row r="1831" spans="42:110" s="144" customFormat="1" x14ac:dyDescent="0.25">
      <c r="AP1831" s="81"/>
      <c r="AQ1831" s="81"/>
      <c r="AR1831" s="81"/>
      <c r="AS1831" s="81"/>
      <c r="AT1831" s="81"/>
      <c r="AU1831" s="81"/>
      <c r="AV1831" s="81"/>
      <c r="AW1831" s="81"/>
      <c r="AX1831" s="81"/>
      <c r="AY1831" s="81"/>
      <c r="AZ1831" s="81"/>
      <c r="BA1831" s="81"/>
      <c r="BB1831" s="81"/>
      <c r="BC1831" s="81"/>
      <c r="BD1831" s="81"/>
      <c r="BE1831" s="81"/>
      <c r="BF1831" s="81"/>
      <c r="BG1831" s="81"/>
      <c r="BH1831" s="81"/>
      <c r="BI1831" s="81"/>
      <c r="BJ1831" s="81"/>
      <c r="BK1831" s="81"/>
      <c r="BL1831" s="81"/>
      <c r="BM1831" s="81"/>
      <c r="BN1831" s="81"/>
      <c r="BO1831" s="81"/>
      <c r="BP1831" s="81"/>
      <c r="BQ1831" s="81"/>
      <c r="BR1831" s="81"/>
      <c r="BS1831" s="81"/>
      <c r="BT1831" s="81"/>
      <c r="BU1831" s="81"/>
      <c r="BV1831" s="81"/>
      <c r="BW1831" s="81"/>
      <c r="BX1831" s="81"/>
      <c r="BY1831" s="81"/>
      <c r="BZ1831" s="81"/>
      <c r="CA1831" s="81"/>
      <c r="CB1831" s="81"/>
      <c r="CC1831" s="81"/>
      <c r="CD1831" s="81"/>
      <c r="CE1831" s="81"/>
      <c r="CF1831" s="81"/>
      <c r="CG1831" s="81"/>
      <c r="CH1831" s="81"/>
      <c r="CI1831" s="81"/>
      <c r="CJ1831" s="81"/>
      <c r="CK1831" s="81"/>
      <c r="CL1831" s="81"/>
      <c r="CM1831" s="81"/>
      <c r="CN1831" s="81"/>
      <c r="CO1831" s="81"/>
      <c r="CP1831" s="81"/>
      <c r="CQ1831" s="81"/>
      <c r="CR1831" s="81"/>
      <c r="CS1831" s="81"/>
      <c r="CT1831" s="81"/>
      <c r="CU1831" s="81"/>
      <c r="CV1831" s="81"/>
      <c r="CW1831" s="81"/>
      <c r="CX1831" s="81"/>
      <c r="CY1831" s="81"/>
      <c r="CZ1831" s="81"/>
      <c r="DA1831" s="81"/>
      <c r="DB1831" s="81"/>
      <c r="DC1831" s="81"/>
      <c r="DD1831" s="81"/>
      <c r="DE1831" s="81"/>
      <c r="DF1831" s="81"/>
    </row>
    <row r="1832" spans="42:110" s="144" customFormat="1" x14ac:dyDescent="0.25">
      <c r="AP1832" s="81"/>
      <c r="AQ1832" s="81"/>
      <c r="AR1832" s="81"/>
      <c r="AS1832" s="81"/>
      <c r="AT1832" s="81"/>
      <c r="AU1832" s="81"/>
      <c r="AV1832" s="81"/>
      <c r="AW1832" s="81"/>
      <c r="AX1832" s="81"/>
      <c r="AY1832" s="81"/>
      <c r="AZ1832" s="81"/>
      <c r="BA1832" s="81"/>
      <c r="BB1832" s="81"/>
      <c r="BC1832" s="81"/>
      <c r="BD1832" s="81"/>
      <c r="BE1832" s="81"/>
      <c r="BF1832" s="81"/>
      <c r="BG1832" s="81"/>
      <c r="BH1832" s="81"/>
      <c r="BI1832" s="81"/>
      <c r="BJ1832" s="81"/>
      <c r="BK1832" s="81"/>
      <c r="BL1832" s="81"/>
      <c r="BM1832" s="81"/>
      <c r="BN1832" s="81"/>
      <c r="BO1832" s="81"/>
      <c r="BP1832" s="81"/>
      <c r="BQ1832" s="81"/>
      <c r="BR1832" s="81"/>
      <c r="BS1832" s="81"/>
      <c r="BT1832" s="81"/>
      <c r="BU1832" s="81"/>
      <c r="BV1832" s="81"/>
      <c r="BW1832" s="81"/>
      <c r="BX1832" s="81"/>
      <c r="BY1832" s="81"/>
      <c r="BZ1832" s="81"/>
      <c r="CA1832" s="81"/>
      <c r="CB1832" s="81"/>
      <c r="CC1832" s="81"/>
      <c r="CD1832" s="81"/>
      <c r="CE1832" s="81"/>
      <c r="CF1832" s="81"/>
      <c r="CG1832" s="81"/>
      <c r="CH1832" s="81"/>
      <c r="CI1832" s="81"/>
      <c r="CJ1832" s="81"/>
      <c r="CK1832" s="81"/>
      <c r="CL1832" s="81"/>
      <c r="CM1832" s="81"/>
      <c r="CN1832" s="81"/>
      <c r="CO1832" s="81"/>
      <c r="CP1832" s="81"/>
      <c r="CQ1832" s="81"/>
      <c r="CR1832" s="81"/>
      <c r="CS1832" s="81"/>
      <c r="CT1832" s="81"/>
      <c r="CU1832" s="81"/>
      <c r="CV1832" s="81"/>
      <c r="CW1832" s="81"/>
      <c r="CX1832" s="81"/>
      <c r="CY1832" s="81"/>
      <c r="CZ1832" s="81"/>
      <c r="DA1832" s="81"/>
      <c r="DB1832" s="81"/>
      <c r="DC1832" s="81"/>
      <c r="DD1832" s="81"/>
      <c r="DE1832" s="81"/>
      <c r="DF1832" s="81"/>
    </row>
    <row r="1833" spans="42:110" s="144" customFormat="1" x14ac:dyDescent="0.25">
      <c r="AP1833" s="81"/>
      <c r="AQ1833" s="81"/>
      <c r="AR1833" s="81"/>
      <c r="AS1833" s="81"/>
      <c r="AT1833" s="81"/>
      <c r="AU1833" s="81"/>
      <c r="AV1833" s="81"/>
      <c r="AW1833" s="81"/>
      <c r="AX1833" s="81"/>
      <c r="AY1833" s="81"/>
      <c r="AZ1833" s="81"/>
      <c r="BA1833" s="81"/>
      <c r="BB1833" s="81"/>
      <c r="BC1833" s="81"/>
      <c r="BD1833" s="81"/>
      <c r="BE1833" s="81"/>
      <c r="BF1833" s="81"/>
      <c r="BG1833" s="81"/>
      <c r="BH1833" s="81"/>
      <c r="BI1833" s="81"/>
      <c r="BJ1833" s="81"/>
      <c r="BK1833" s="81"/>
      <c r="BL1833" s="81"/>
      <c r="BM1833" s="81"/>
      <c r="BN1833" s="81"/>
      <c r="BO1833" s="81"/>
      <c r="BP1833" s="81"/>
      <c r="BQ1833" s="81"/>
      <c r="BR1833" s="81"/>
      <c r="BS1833" s="81"/>
      <c r="BT1833" s="81"/>
      <c r="BU1833" s="81"/>
      <c r="BV1833" s="81"/>
      <c r="BW1833" s="81"/>
      <c r="BX1833" s="81"/>
      <c r="BY1833" s="81"/>
      <c r="BZ1833" s="81"/>
      <c r="CA1833" s="81"/>
      <c r="CB1833" s="81"/>
      <c r="CC1833" s="81"/>
      <c r="CD1833" s="81"/>
      <c r="CE1833" s="81"/>
      <c r="CF1833" s="81"/>
      <c r="CG1833" s="81"/>
      <c r="CH1833" s="81"/>
      <c r="CI1833" s="81"/>
      <c r="CJ1833" s="81"/>
      <c r="CK1833" s="81"/>
      <c r="CL1833" s="81"/>
      <c r="CM1833" s="81"/>
      <c r="CN1833" s="81"/>
      <c r="CO1833" s="81"/>
      <c r="CP1833" s="81"/>
      <c r="CQ1833" s="81"/>
      <c r="CR1833" s="81"/>
      <c r="CS1833" s="81"/>
      <c r="CT1833" s="81"/>
      <c r="CU1833" s="81"/>
      <c r="CV1833" s="81"/>
      <c r="CW1833" s="81"/>
      <c r="CX1833" s="81"/>
      <c r="CY1833" s="81"/>
      <c r="CZ1833" s="81"/>
      <c r="DA1833" s="81"/>
      <c r="DB1833" s="81"/>
      <c r="DC1833" s="81"/>
      <c r="DD1833" s="81"/>
      <c r="DE1833" s="81"/>
      <c r="DF1833" s="81"/>
    </row>
    <row r="1834" spans="42:110" s="144" customFormat="1" x14ac:dyDescent="0.25">
      <c r="AP1834" s="81"/>
      <c r="AQ1834" s="81"/>
      <c r="AR1834" s="81"/>
      <c r="AS1834" s="81"/>
      <c r="AT1834" s="81"/>
      <c r="AU1834" s="81"/>
      <c r="AV1834" s="81"/>
      <c r="AW1834" s="81"/>
      <c r="AX1834" s="81"/>
      <c r="AY1834" s="81"/>
      <c r="AZ1834" s="81"/>
      <c r="BA1834" s="81"/>
      <c r="BB1834" s="81"/>
      <c r="BC1834" s="81"/>
      <c r="BD1834" s="81"/>
      <c r="BE1834" s="81"/>
      <c r="BF1834" s="81"/>
      <c r="BG1834" s="81"/>
      <c r="BH1834" s="81"/>
      <c r="BI1834" s="81"/>
      <c r="BJ1834" s="81"/>
      <c r="BK1834" s="81"/>
      <c r="BL1834" s="81"/>
      <c r="BM1834" s="81"/>
      <c r="BN1834" s="81"/>
      <c r="BO1834" s="81"/>
      <c r="BP1834" s="81"/>
      <c r="BQ1834" s="81"/>
      <c r="BR1834" s="81"/>
      <c r="BS1834" s="81"/>
      <c r="BT1834" s="81"/>
      <c r="BU1834" s="81"/>
      <c r="BV1834" s="81"/>
      <c r="BW1834" s="81"/>
      <c r="BX1834" s="81"/>
      <c r="BY1834" s="81"/>
      <c r="BZ1834" s="81"/>
      <c r="CA1834" s="81"/>
      <c r="CB1834" s="81"/>
      <c r="CC1834" s="81"/>
      <c r="CD1834" s="81"/>
      <c r="CE1834" s="81"/>
      <c r="CF1834" s="81"/>
      <c r="CG1834" s="81"/>
      <c r="CH1834" s="81"/>
      <c r="CI1834" s="81"/>
      <c r="CJ1834" s="81"/>
      <c r="CK1834" s="81"/>
      <c r="CL1834" s="81"/>
      <c r="CM1834" s="81"/>
      <c r="CN1834" s="81"/>
      <c r="CO1834" s="81"/>
      <c r="CP1834" s="81"/>
      <c r="CQ1834" s="81"/>
      <c r="CR1834" s="81"/>
      <c r="CS1834" s="81"/>
      <c r="CT1834" s="81"/>
      <c r="CU1834" s="81"/>
      <c r="CV1834" s="81"/>
      <c r="CW1834" s="81"/>
      <c r="CX1834" s="81"/>
      <c r="CY1834" s="81"/>
      <c r="CZ1834" s="81"/>
      <c r="DA1834" s="81"/>
      <c r="DB1834" s="81"/>
      <c r="DC1834" s="81"/>
      <c r="DD1834" s="81"/>
      <c r="DE1834" s="81"/>
      <c r="DF1834" s="81"/>
    </row>
    <row r="1835" spans="42:110" s="144" customFormat="1" x14ac:dyDescent="0.25">
      <c r="AP1835" s="81"/>
      <c r="AQ1835" s="81"/>
      <c r="AR1835" s="81"/>
      <c r="AS1835" s="81"/>
      <c r="AT1835" s="81"/>
      <c r="AU1835" s="81"/>
      <c r="AV1835" s="81"/>
      <c r="AW1835" s="81"/>
      <c r="AX1835" s="81"/>
      <c r="AY1835" s="81"/>
      <c r="AZ1835" s="81"/>
      <c r="BA1835" s="81"/>
      <c r="BB1835" s="81"/>
      <c r="BC1835" s="81"/>
      <c r="BD1835" s="81"/>
      <c r="BE1835" s="81"/>
      <c r="BF1835" s="81"/>
      <c r="BG1835" s="81"/>
      <c r="BH1835" s="81"/>
      <c r="BI1835" s="81"/>
      <c r="BJ1835" s="81"/>
      <c r="BK1835" s="81"/>
      <c r="BL1835" s="81"/>
      <c r="BM1835" s="81"/>
      <c r="BN1835" s="81"/>
      <c r="BO1835" s="81"/>
      <c r="BP1835" s="81"/>
      <c r="BQ1835" s="81"/>
      <c r="BR1835" s="81"/>
      <c r="BS1835" s="81"/>
      <c r="BT1835" s="81"/>
      <c r="BU1835" s="81"/>
      <c r="BV1835" s="81"/>
      <c r="BW1835" s="81"/>
      <c r="BX1835" s="81"/>
      <c r="BY1835" s="81"/>
      <c r="BZ1835" s="81"/>
      <c r="CA1835" s="81"/>
      <c r="CB1835" s="81"/>
      <c r="CC1835" s="81"/>
      <c r="CD1835" s="81"/>
      <c r="CE1835" s="81"/>
      <c r="CF1835" s="81"/>
      <c r="CG1835" s="81"/>
      <c r="CH1835" s="81"/>
      <c r="CI1835" s="81"/>
      <c r="CJ1835" s="81"/>
      <c r="CK1835" s="81"/>
      <c r="CL1835" s="81"/>
      <c r="CM1835" s="81"/>
      <c r="CN1835" s="81"/>
      <c r="CO1835" s="81"/>
      <c r="CP1835" s="81"/>
      <c r="CQ1835" s="81"/>
      <c r="CR1835" s="81"/>
      <c r="CS1835" s="81"/>
      <c r="CT1835" s="81"/>
      <c r="CU1835" s="81"/>
      <c r="CV1835" s="81"/>
      <c r="CW1835" s="81"/>
      <c r="CX1835" s="81"/>
      <c r="CY1835" s="81"/>
      <c r="CZ1835" s="81"/>
      <c r="DA1835" s="81"/>
      <c r="DB1835" s="81"/>
      <c r="DC1835" s="81"/>
      <c r="DD1835" s="81"/>
      <c r="DE1835" s="81"/>
      <c r="DF1835" s="81"/>
    </row>
    <row r="1836" spans="42:110" s="144" customFormat="1" x14ac:dyDescent="0.25">
      <c r="AP1836" s="81"/>
      <c r="AQ1836" s="81"/>
      <c r="AR1836" s="81"/>
      <c r="AS1836" s="81"/>
      <c r="AT1836" s="81"/>
      <c r="AU1836" s="81"/>
      <c r="AV1836" s="81"/>
      <c r="AW1836" s="81"/>
      <c r="AX1836" s="81"/>
      <c r="AY1836" s="81"/>
      <c r="AZ1836" s="81"/>
      <c r="BA1836" s="81"/>
      <c r="BB1836" s="81"/>
      <c r="BC1836" s="81"/>
      <c r="BD1836" s="81"/>
      <c r="BE1836" s="81"/>
      <c r="BF1836" s="81"/>
      <c r="BG1836" s="81"/>
      <c r="BH1836" s="81"/>
      <c r="BI1836" s="81"/>
      <c r="BJ1836" s="81"/>
      <c r="BK1836" s="81"/>
      <c r="BL1836" s="81"/>
      <c r="BM1836" s="81"/>
      <c r="BN1836" s="81"/>
      <c r="BO1836" s="81"/>
      <c r="BP1836" s="81"/>
      <c r="BQ1836" s="81"/>
      <c r="BR1836" s="81"/>
      <c r="BS1836" s="81"/>
      <c r="BT1836" s="81"/>
      <c r="BU1836" s="81"/>
      <c r="BV1836" s="81"/>
      <c r="BW1836" s="81"/>
      <c r="BX1836" s="81"/>
      <c r="BY1836" s="81"/>
      <c r="BZ1836" s="81"/>
      <c r="CA1836" s="81"/>
      <c r="CB1836" s="81"/>
      <c r="CC1836" s="81"/>
      <c r="CD1836" s="81"/>
      <c r="CE1836" s="81"/>
      <c r="CF1836" s="81"/>
      <c r="CG1836" s="81"/>
      <c r="CH1836" s="81"/>
      <c r="CI1836" s="81"/>
      <c r="CJ1836" s="81"/>
      <c r="CK1836" s="81"/>
      <c r="CL1836" s="81"/>
      <c r="CM1836" s="81"/>
      <c r="CN1836" s="81"/>
      <c r="CO1836" s="81"/>
      <c r="CP1836" s="81"/>
      <c r="CQ1836" s="81"/>
      <c r="CR1836" s="81"/>
      <c r="CS1836" s="81"/>
      <c r="CT1836" s="81"/>
      <c r="CU1836" s="81"/>
      <c r="CV1836" s="81"/>
      <c r="CW1836" s="81"/>
      <c r="CX1836" s="81"/>
      <c r="CY1836" s="81"/>
      <c r="CZ1836" s="81"/>
      <c r="DA1836" s="81"/>
      <c r="DB1836" s="81"/>
      <c r="DC1836" s="81"/>
      <c r="DD1836" s="81"/>
      <c r="DE1836" s="81"/>
      <c r="DF1836" s="81"/>
    </row>
    <row r="1837" spans="42:110" s="144" customFormat="1" x14ac:dyDescent="0.25">
      <c r="AP1837" s="81"/>
      <c r="AQ1837" s="81"/>
      <c r="AR1837" s="81"/>
      <c r="AS1837" s="81"/>
      <c r="AT1837" s="81"/>
      <c r="AU1837" s="81"/>
      <c r="AV1837" s="81"/>
      <c r="AW1837" s="81"/>
      <c r="AX1837" s="81"/>
      <c r="AY1837" s="81"/>
      <c r="AZ1837" s="81"/>
      <c r="BA1837" s="81"/>
      <c r="BB1837" s="81"/>
      <c r="BC1837" s="81"/>
      <c r="BD1837" s="81"/>
      <c r="BE1837" s="81"/>
      <c r="BF1837" s="81"/>
      <c r="BG1837" s="81"/>
      <c r="BH1837" s="81"/>
      <c r="BI1837" s="81"/>
      <c r="BJ1837" s="81"/>
      <c r="BK1837" s="81"/>
      <c r="BL1837" s="81"/>
      <c r="BM1837" s="81"/>
      <c r="BN1837" s="81"/>
      <c r="BO1837" s="81"/>
      <c r="BP1837" s="81"/>
      <c r="BQ1837" s="81"/>
      <c r="BR1837" s="81"/>
      <c r="BS1837" s="81"/>
      <c r="BT1837" s="81"/>
      <c r="BU1837" s="81"/>
      <c r="BV1837" s="81"/>
      <c r="BW1837" s="81"/>
      <c r="BX1837" s="81"/>
      <c r="BY1837" s="81"/>
      <c r="BZ1837" s="81"/>
      <c r="CA1837" s="81"/>
      <c r="CB1837" s="81"/>
      <c r="CC1837" s="81"/>
      <c r="CD1837" s="81"/>
      <c r="CE1837" s="81"/>
      <c r="CF1837" s="81"/>
      <c r="CG1837" s="81"/>
      <c r="CH1837" s="81"/>
      <c r="CI1837" s="81"/>
      <c r="CJ1837" s="81"/>
      <c r="CK1837" s="81"/>
      <c r="CL1837" s="81"/>
      <c r="CM1837" s="81"/>
      <c r="CN1837" s="81"/>
      <c r="CO1837" s="81"/>
      <c r="CP1837" s="81"/>
      <c r="CQ1837" s="81"/>
      <c r="CR1837" s="81"/>
      <c r="CS1837" s="81"/>
      <c r="CT1837" s="81"/>
      <c r="CU1837" s="81"/>
      <c r="CV1837" s="81"/>
      <c r="CW1837" s="81"/>
      <c r="CX1837" s="81"/>
      <c r="CY1837" s="81"/>
      <c r="CZ1837" s="81"/>
      <c r="DA1837" s="81"/>
      <c r="DB1837" s="81"/>
      <c r="DC1837" s="81"/>
      <c r="DD1837" s="81"/>
      <c r="DE1837" s="81"/>
      <c r="DF1837" s="81"/>
    </row>
    <row r="1838" spans="42:110" s="144" customFormat="1" x14ac:dyDescent="0.25">
      <c r="AP1838" s="81"/>
      <c r="AQ1838" s="81"/>
      <c r="AR1838" s="81"/>
      <c r="AS1838" s="81"/>
      <c r="AT1838" s="81"/>
      <c r="AU1838" s="81"/>
      <c r="AV1838" s="81"/>
      <c r="AW1838" s="81"/>
      <c r="AX1838" s="81"/>
      <c r="AY1838" s="81"/>
      <c r="AZ1838" s="81"/>
      <c r="BA1838" s="81"/>
      <c r="BB1838" s="81"/>
      <c r="BC1838" s="81"/>
      <c r="BD1838" s="81"/>
      <c r="BE1838" s="81"/>
      <c r="BF1838" s="81"/>
      <c r="BG1838" s="81"/>
      <c r="BH1838" s="81"/>
      <c r="BI1838" s="81"/>
      <c r="BJ1838" s="81"/>
      <c r="BK1838" s="81"/>
      <c r="BL1838" s="81"/>
      <c r="BM1838" s="81"/>
      <c r="BN1838" s="81"/>
      <c r="BO1838" s="81"/>
      <c r="BP1838" s="81"/>
      <c r="BQ1838" s="81"/>
      <c r="BR1838" s="81"/>
      <c r="BS1838" s="81"/>
      <c r="BT1838" s="81"/>
      <c r="BU1838" s="81"/>
      <c r="BV1838" s="81"/>
      <c r="BW1838" s="81"/>
      <c r="BX1838" s="81"/>
      <c r="BY1838" s="81"/>
      <c r="BZ1838" s="81"/>
      <c r="CA1838" s="81"/>
      <c r="CB1838" s="81"/>
      <c r="CC1838" s="81"/>
      <c r="CD1838" s="81"/>
      <c r="CE1838" s="81"/>
      <c r="CF1838" s="81"/>
      <c r="CG1838" s="81"/>
      <c r="CH1838" s="81"/>
      <c r="CI1838" s="81"/>
      <c r="CJ1838" s="81"/>
      <c r="CK1838" s="81"/>
      <c r="CL1838" s="81"/>
      <c r="CM1838" s="81"/>
      <c r="CN1838" s="81"/>
      <c r="CO1838" s="81"/>
      <c r="CP1838" s="81"/>
      <c r="CQ1838" s="81"/>
      <c r="CR1838" s="81"/>
      <c r="CS1838" s="81"/>
      <c r="CT1838" s="81"/>
      <c r="CU1838" s="81"/>
      <c r="CV1838" s="81"/>
      <c r="CW1838" s="81"/>
      <c r="CX1838" s="81"/>
      <c r="CY1838" s="81"/>
      <c r="CZ1838" s="81"/>
      <c r="DA1838" s="81"/>
      <c r="DB1838" s="81"/>
      <c r="DC1838" s="81"/>
      <c r="DD1838" s="81"/>
      <c r="DE1838" s="81"/>
      <c r="DF1838" s="81"/>
    </row>
    <row r="1839" spans="42:110" s="144" customFormat="1" x14ac:dyDescent="0.25">
      <c r="AP1839" s="81"/>
      <c r="AQ1839" s="81"/>
      <c r="AR1839" s="81"/>
      <c r="AS1839" s="81"/>
      <c r="AT1839" s="81"/>
      <c r="AU1839" s="81"/>
      <c r="AV1839" s="81"/>
      <c r="AW1839" s="81"/>
      <c r="AX1839" s="81"/>
      <c r="AY1839" s="81"/>
      <c r="AZ1839" s="81"/>
      <c r="BA1839" s="81"/>
      <c r="BB1839" s="81"/>
      <c r="BC1839" s="81"/>
      <c r="BD1839" s="81"/>
      <c r="BE1839" s="81"/>
      <c r="BF1839" s="81"/>
      <c r="BG1839" s="81"/>
      <c r="BH1839" s="81"/>
      <c r="BI1839" s="81"/>
      <c r="BJ1839" s="81"/>
      <c r="BK1839" s="81"/>
      <c r="BL1839" s="81"/>
      <c r="BM1839" s="81"/>
      <c r="BN1839" s="81"/>
      <c r="BO1839" s="81"/>
      <c r="BP1839" s="81"/>
      <c r="BQ1839" s="81"/>
      <c r="BR1839" s="81"/>
      <c r="BS1839" s="81"/>
      <c r="BT1839" s="81"/>
      <c r="BU1839" s="81"/>
      <c r="BV1839" s="81"/>
      <c r="BW1839" s="81"/>
      <c r="BX1839" s="81"/>
      <c r="BY1839" s="81"/>
      <c r="BZ1839" s="81"/>
      <c r="CA1839" s="81"/>
      <c r="CB1839" s="81"/>
      <c r="CC1839" s="81"/>
      <c r="CD1839" s="81"/>
      <c r="CE1839" s="81"/>
      <c r="CF1839" s="81"/>
      <c r="CG1839" s="81"/>
      <c r="CH1839" s="81"/>
      <c r="CI1839" s="81"/>
      <c r="CJ1839" s="81"/>
      <c r="CK1839" s="81"/>
      <c r="CL1839" s="81"/>
      <c r="CM1839" s="81"/>
      <c r="CN1839" s="81"/>
      <c r="CO1839" s="81"/>
      <c r="CP1839" s="81"/>
      <c r="CQ1839" s="81"/>
      <c r="CR1839" s="81"/>
      <c r="CS1839" s="81"/>
      <c r="CT1839" s="81"/>
      <c r="CU1839" s="81"/>
      <c r="CV1839" s="81"/>
      <c r="CW1839" s="81"/>
      <c r="CX1839" s="81"/>
      <c r="CY1839" s="81"/>
      <c r="CZ1839" s="81"/>
      <c r="DA1839" s="81"/>
      <c r="DB1839" s="81"/>
      <c r="DC1839" s="81"/>
      <c r="DD1839" s="81"/>
      <c r="DE1839" s="81"/>
      <c r="DF1839" s="81"/>
    </row>
    <row r="1840" spans="42:110" s="144" customFormat="1" x14ac:dyDescent="0.25">
      <c r="AP1840" s="81"/>
      <c r="AQ1840" s="81"/>
      <c r="AR1840" s="81"/>
      <c r="AS1840" s="81"/>
      <c r="AT1840" s="81"/>
      <c r="AU1840" s="81"/>
      <c r="AV1840" s="81"/>
      <c r="AW1840" s="81"/>
      <c r="AX1840" s="81"/>
      <c r="AY1840" s="81"/>
      <c r="AZ1840" s="81"/>
      <c r="BA1840" s="81"/>
      <c r="BB1840" s="81"/>
      <c r="BC1840" s="81"/>
      <c r="BD1840" s="81"/>
      <c r="BE1840" s="81"/>
      <c r="BF1840" s="81"/>
      <c r="BG1840" s="81"/>
      <c r="BH1840" s="81"/>
      <c r="BI1840" s="81"/>
      <c r="BJ1840" s="81"/>
      <c r="BK1840" s="81"/>
      <c r="BL1840" s="81"/>
      <c r="BM1840" s="81"/>
      <c r="BN1840" s="81"/>
      <c r="BO1840" s="81"/>
      <c r="BP1840" s="81"/>
      <c r="BQ1840" s="81"/>
      <c r="BR1840" s="81"/>
      <c r="BS1840" s="81"/>
      <c r="BT1840" s="81"/>
      <c r="BU1840" s="81"/>
      <c r="BV1840" s="81"/>
      <c r="BW1840" s="81"/>
      <c r="BX1840" s="81"/>
      <c r="BY1840" s="81"/>
      <c r="BZ1840" s="81"/>
      <c r="CA1840" s="81"/>
      <c r="CB1840" s="81"/>
      <c r="CC1840" s="81"/>
      <c r="CD1840" s="81"/>
      <c r="CE1840" s="81"/>
      <c r="CF1840" s="81"/>
      <c r="CG1840" s="81"/>
      <c r="CH1840" s="81"/>
      <c r="CI1840" s="81"/>
      <c r="CJ1840" s="81"/>
      <c r="CK1840" s="81"/>
      <c r="CL1840" s="81"/>
      <c r="CM1840" s="81"/>
      <c r="CN1840" s="81"/>
      <c r="CO1840" s="81"/>
      <c r="CP1840" s="81"/>
      <c r="CQ1840" s="81"/>
      <c r="CR1840" s="81"/>
      <c r="CS1840" s="81"/>
      <c r="CT1840" s="81"/>
      <c r="CU1840" s="81"/>
      <c r="CV1840" s="81"/>
      <c r="CW1840" s="81"/>
      <c r="CX1840" s="81"/>
      <c r="CY1840" s="81"/>
      <c r="CZ1840" s="81"/>
      <c r="DA1840" s="81"/>
      <c r="DB1840" s="81"/>
      <c r="DC1840" s="81"/>
      <c r="DD1840" s="81"/>
      <c r="DE1840" s="81"/>
      <c r="DF1840" s="81"/>
    </row>
    <row r="1841" spans="42:110" s="144" customFormat="1" x14ac:dyDescent="0.25">
      <c r="AP1841" s="81"/>
      <c r="AQ1841" s="81"/>
      <c r="AR1841" s="81"/>
      <c r="AS1841" s="81"/>
      <c r="AT1841" s="81"/>
      <c r="AU1841" s="81"/>
      <c r="AV1841" s="81"/>
      <c r="AW1841" s="81"/>
      <c r="AX1841" s="81"/>
      <c r="AY1841" s="81"/>
      <c r="AZ1841" s="81"/>
      <c r="BA1841" s="81"/>
      <c r="BB1841" s="81"/>
      <c r="BC1841" s="81"/>
      <c r="BD1841" s="81"/>
      <c r="BE1841" s="81"/>
      <c r="BF1841" s="81"/>
      <c r="BG1841" s="81"/>
      <c r="BH1841" s="81"/>
      <c r="BI1841" s="81"/>
      <c r="BJ1841" s="81"/>
      <c r="BK1841" s="81"/>
      <c r="BL1841" s="81"/>
      <c r="BM1841" s="81"/>
      <c r="BN1841" s="81"/>
      <c r="BO1841" s="81"/>
      <c r="BP1841" s="81"/>
      <c r="BQ1841" s="81"/>
      <c r="BR1841" s="81"/>
      <c r="BS1841" s="81"/>
      <c r="BT1841" s="81"/>
      <c r="BU1841" s="81"/>
      <c r="BV1841" s="81"/>
      <c r="BW1841" s="81"/>
      <c r="BX1841" s="81"/>
      <c r="BY1841" s="81"/>
      <c r="BZ1841" s="81"/>
      <c r="CA1841" s="81"/>
      <c r="CB1841" s="81"/>
      <c r="CC1841" s="81"/>
      <c r="CD1841" s="81"/>
      <c r="CE1841" s="81"/>
      <c r="CF1841" s="81"/>
      <c r="CG1841" s="81"/>
      <c r="CH1841" s="81"/>
      <c r="CI1841" s="81"/>
      <c r="CJ1841" s="81"/>
      <c r="CK1841" s="81"/>
      <c r="CL1841" s="81"/>
      <c r="CM1841" s="81"/>
      <c r="CN1841" s="81"/>
      <c r="CO1841" s="81"/>
      <c r="CP1841" s="81"/>
      <c r="CQ1841" s="81"/>
      <c r="CR1841" s="81"/>
      <c r="CS1841" s="81"/>
      <c r="CT1841" s="81"/>
      <c r="CU1841" s="81"/>
      <c r="CV1841" s="81"/>
      <c r="CW1841" s="81"/>
      <c r="CX1841" s="81"/>
      <c r="CY1841" s="81"/>
      <c r="CZ1841" s="81"/>
      <c r="DA1841" s="81"/>
      <c r="DB1841" s="81"/>
      <c r="DC1841" s="81"/>
      <c r="DD1841" s="81"/>
      <c r="DE1841" s="81"/>
      <c r="DF1841" s="81"/>
    </row>
    <row r="1842" spans="42:110" s="144" customFormat="1" x14ac:dyDescent="0.25">
      <c r="AP1842" s="81"/>
      <c r="AQ1842" s="81"/>
      <c r="AR1842" s="81"/>
      <c r="AS1842" s="81"/>
      <c r="AT1842" s="81"/>
      <c r="AU1842" s="81"/>
      <c r="AV1842" s="81"/>
      <c r="AW1842" s="81"/>
      <c r="AX1842" s="81"/>
      <c r="AY1842" s="81"/>
      <c r="AZ1842" s="81"/>
      <c r="BA1842" s="81"/>
      <c r="BB1842" s="81"/>
      <c r="BC1842" s="81"/>
      <c r="BD1842" s="81"/>
      <c r="BE1842" s="81"/>
      <c r="BF1842" s="81"/>
      <c r="BG1842" s="81"/>
      <c r="BH1842" s="81"/>
      <c r="BI1842" s="81"/>
      <c r="BJ1842" s="81"/>
      <c r="BK1842" s="81"/>
      <c r="BL1842" s="81"/>
      <c r="BM1842" s="81"/>
      <c r="BN1842" s="81"/>
      <c r="BO1842" s="81"/>
      <c r="BP1842" s="81"/>
      <c r="BQ1842" s="81"/>
      <c r="BR1842" s="81"/>
      <c r="BS1842" s="81"/>
      <c r="BT1842" s="81"/>
      <c r="BU1842" s="81"/>
      <c r="BV1842" s="81"/>
      <c r="BW1842" s="81"/>
      <c r="BX1842" s="81"/>
      <c r="BY1842" s="81"/>
      <c r="BZ1842" s="81"/>
      <c r="CA1842" s="81"/>
      <c r="CB1842" s="81"/>
      <c r="CC1842" s="81"/>
      <c r="CD1842" s="81"/>
      <c r="CE1842" s="81"/>
      <c r="CF1842" s="81"/>
      <c r="CG1842" s="81"/>
      <c r="CH1842" s="81"/>
      <c r="CI1842" s="81"/>
      <c r="CJ1842" s="81"/>
      <c r="CK1842" s="81"/>
      <c r="CL1842" s="81"/>
      <c r="CM1842" s="81"/>
      <c r="CN1842" s="81"/>
      <c r="CO1842" s="81"/>
      <c r="CP1842" s="81"/>
      <c r="CQ1842" s="81"/>
      <c r="CR1842" s="81"/>
      <c r="CS1842" s="81"/>
      <c r="CT1842" s="81"/>
      <c r="CU1842" s="81"/>
      <c r="CV1842" s="81"/>
      <c r="CW1842" s="81"/>
      <c r="CX1842" s="81"/>
      <c r="CY1842" s="81"/>
      <c r="CZ1842" s="81"/>
      <c r="DA1842" s="81"/>
      <c r="DB1842" s="81"/>
      <c r="DC1842" s="81"/>
      <c r="DD1842" s="81"/>
      <c r="DE1842" s="81"/>
      <c r="DF1842" s="81"/>
    </row>
    <row r="1843" spans="42:110" s="144" customFormat="1" x14ac:dyDescent="0.25">
      <c r="AP1843" s="81"/>
      <c r="AQ1843" s="81"/>
      <c r="AR1843" s="81"/>
      <c r="AS1843" s="81"/>
      <c r="AT1843" s="81"/>
      <c r="AU1843" s="81"/>
      <c r="AV1843" s="81"/>
      <c r="AW1843" s="81"/>
      <c r="AX1843" s="81"/>
      <c r="AY1843" s="81"/>
      <c r="AZ1843" s="81"/>
      <c r="BA1843" s="81"/>
      <c r="BB1843" s="81"/>
      <c r="BC1843" s="81"/>
      <c r="BD1843" s="81"/>
      <c r="BE1843" s="81"/>
      <c r="BF1843" s="81"/>
      <c r="BG1843" s="81"/>
      <c r="BH1843" s="81"/>
      <c r="BI1843" s="81"/>
      <c r="BJ1843" s="81"/>
      <c r="BK1843" s="81"/>
      <c r="BL1843" s="81"/>
      <c r="BM1843" s="81"/>
      <c r="BN1843" s="81"/>
      <c r="BO1843" s="81"/>
      <c r="BP1843" s="81"/>
      <c r="BQ1843" s="81"/>
      <c r="BR1843" s="81"/>
      <c r="BS1843" s="81"/>
      <c r="BT1843" s="81"/>
      <c r="BU1843" s="81"/>
      <c r="BV1843" s="81"/>
      <c r="BW1843" s="81"/>
      <c r="BX1843" s="81"/>
      <c r="BY1843" s="81"/>
      <c r="BZ1843" s="81"/>
      <c r="CA1843" s="81"/>
      <c r="CB1843" s="81"/>
      <c r="CC1843" s="81"/>
      <c r="CD1843" s="81"/>
      <c r="CE1843" s="81"/>
      <c r="CF1843" s="81"/>
      <c r="CG1843" s="81"/>
      <c r="CH1843" s="81"/>
      <c r="CI1843" s="81"/>
      <c r="CJ1843" s="81"/>
      <c r="CK1843" s="81"/>
      <c r="CL1843" s="81"/>
      <c r="CM1843" s="81"/>
      <c r="CN1843" s="81"/>
      <c r="CO1843" s="81"/>
      <c r="CP1843" s="81"/>
      <c r="CQ1843" s="81"/>
      <c r="CR1843" s="81"/>
      <c r="CS1843" s="81"/>
      <c r="CT1843" s="81"/>
      <c r="CU1843" s="81"/>
      <c r="CV1843" s="81"/>
      <c r="CW1843" s="81"/>
      <c r="CX1843" s="81"/>
      <c r="CY1843" s="81"/>
      <c r="CZ1843" s="81"/>
      <c r="DA1843" s="81"/>
      <c r="DB1843" s="81"/>
      <c r="DC1843" s="81"/>
      <c r="DD1843" s="81"/>
      <c r="DE1843" s="81"/>
      <c r="DF1843" s="81"/>
    </row>
    <row r="1844" spans="42:110" s="144" customFormat="1" x14ac:dyDescent="0.25">
      <c r="AP1844" s="81"/>
      <c r="AQ1844" s="81"/>
      <c r="AR1844" s="81"/>
      <c r="AS1844" s="81"/>
      <c r="AT1844" s="81"/>
      <c r="AU1844" s="81"/>
      <c r="AV1844" s="81"/>
      <c r="AW1844" s="81"/>
      <c r="AX1844" s="81"/>
      <c r="AY1844" s="81"/>
      <c r="AZ1844" s="81"/>
      <c r="BA1844" s="81"/>
      <c r="BB1844" s="81"/>
      <c r="BC1844" s="81"/>
      <c r="BD1844" s="81"/>
      <c r="BE1844" s="81"/>
      <c r="BF1844" s="81"/>
      <c r="BG1844" s="81"/>
      <c r="BH1844" s="81"/>
      <c r="BI1844" s="81"/>
      <c r="BJ1844" s="81"/>
      <c r="BK1844" s="81"/>
      <c r="BL1844" s="81"/>
      <c r="BM1844" s="81"/>
      <c r="BN1844" s="81"/>
      <c r="BO1844" s="81"/>
      <c r="BP1844" s="81"/>
      <c r="BQ1844" s="81"/>
      <c r="BR1844" s="81"/>
      <c r="BS1844" s="81"/>
      <c r="BT1844" s="81"/>
      <c r="BU1844" s="81"/>
      <c r="BV1844" s="81"/>
      <c r="BW1844" s="81"/>
      <c r="BX1844" s="81"/>
      <c r="BY1844" s="81"/>
      <c r="BZ1844" s="81"/>
      <c r="CA1844" s="81"/>
      <c r="CB1844" s="81"/>
      <c r="CC1844" s="81"/>
      <c r="CD1844" s="81"/>
      <c r="CE1844" s="81"/>
      <c r="CF1844" s="81"/>
      <c r="CG1844" s="81"/>
      <c r="CH1844" s="81"/>
      <c r="CI1844" s="81"/>
      <c r="CJ1844" s="81"/>
      <c r="CK1844" s="81"/>
      <c r="CL1844" s="81"/>
      <c r="CM1844" s="81"/>
      <c r="CN1844" s="81"/>
      <c r="CO1844" s="81"/>
      <c r="CP1844" s="81"/>
      <c r="CQ1844" s="81"/>
      <c r="CR1844" s="81"/>
      <c r="CS1844" s="81"/>
      <c r="CT1844" s="81"/>
      <c r="CU1844" s="81"/>
      <c r="CV1844" s="81"/>
      <c r="CW1844" s="81"/>
      <c r="CX1844" s="81"/>
      <c r="CY1844" s="81"/>
      <c r="CZ1844" s="81"/>
      <c r="DA1844" s="81"/>
      <c r="DB1844" s="81"/>
      <c r="DC1844" s="81"/>
      <c r="DD1844" s="81"/>
      <c r="DE1844" s="81"/>
      <c r="DF1844" s="81"/>
    </row>
    <row r="1845" spans="42:110" s="144" customFormat="1" x14ac:dyDescent="0.25">
      <c r="AP1845" s="81"/>
      <c r="AQ1845" s="81"/>
      <c r="AR1845" s="81"/>
      <c r="AS1845" s="81"/>
      <c r="AT1845" s="81"/>
      <c r="AU1845" s="81"/>
      <c r="AV1845" s="81"/>
      <c r="AW1845" s="81"/>
      <c r="AX1845" s="81"/>
      <c r="AY1845" s="81"/>
      <c r="AZ1845" s="81"/>
      <c r="BA1845" s="81"/>
      <c r="BB1845" s="81"/>
      <c r="BC1845" s="81"/>
      <c r="BD1845" s="81"/>
      <c r="BE1845" s="81"/>
      <c r="BF1845" s="81"/>
      <c r="BG1845" s="81"/>
      <c r="BH1845" s="81"/>
      <c r="BI1845" s="81"/>
      <c r="BJ1845" s="81"/>
      <c r="BK1845" s="81"/>
      <c r="BL1845" s="81"/>
      <c r="BM1845" s="81"/>
      <c r="BN1845" s="81"/>
      <c r="BO1845" s="81"/>
      <c r="BP1845" s="81"/>
      <c r="BQ1845" s="81"/>
      <c r="BR1845" s="81"/>
      <c r="BS1845" s="81"/>
      <c r="BT1845" s="81"/>
      <c r="BU1845" s="81"/>
      <c r="BV1845" s="81"/>
      <c r="BW1845" s="81"/>
      <c r="BX1845" s="81"/>
      <c r="BY1845" s="81"/>
      <c r="BZ1845" s="81"/>
      <c r="CA1845" s="81"/>
      <c r="CB1845" s="81"/>
      <c r="CC1845" s="81"/>
      <c r="CD1845" s="81"/>
      <c r="CE1845" s="81"/>
      <c r="CF1845" s="81"/>
      <c r="CG1845" s="81"/>
      <c r="CH1845" s="81"/>
      <c r="CI1845" s="81"/>
      <c r="CJ1845" s="81"/>
      <c r="CK1845" s="81"/>
      <c r="CL1845" s="81"/>
      <c r="CM1845" s="81"/>
      <c r="CN1845" s="81"/>
      <c r="CO1845" s="81"/>
      <c r="CP1845" s="81"/>
      <c r="CQ1845" s="81"/>
      <c r="CR1845" s="81"/>
      <c r="CS1845" s="81"/>
      <c r="CT1845" s="81"/>
      <c r="CU1845" s="81"/>
      <c r="CV1845" s="81"/>
      <c r="CW1845" s="81"/>
      <c r="CX1845" s="81"/>
      <c r="CY1845" s="81"/>
      <c r="CZ1845" s="81"/>
      <c r="DA1845" s="81"/>
      <c r="DB1845" s="81"/>
      <c r="DC1845" s="81"/>
      <c r="DD1845" s="81"/>
      <c r="DE1845" s="81"/>
      <c r="DF1845" s="81"/>
    </row>
    <row r="1846" spans="42:110" s="144" customFormat="1" x14ac:dyDescent="0.25">
      <c r="AP1846" s="81"/>
      <c r="AQ1846" s="81"/>
      <c r="AR1846" s="81"/>
      <c r="AS1846" s="81"/>
      <c r="AT1846" s="81"/>
      <c r="AU1846" s="81"/>
      <c r="AV1846" s="81"/>
      <c r="AW1846" s="81"/>
      <c r="AX1846" s="81"/>
      <c r="AY1846" s="81"/>
      <c r="AZ1846" s="81"/>
      <c r="BA1846" s="81"/>
      <c r="BB1846" s="81"/>
      <c r="BC1846" s="81"/>
      <c r="BD1846" s="81"/>
      <c r="BE1846" s="81"/>
      <c r="BF1846" s="81"/>
      <c r="BG1846" s="81"/>
      <c r="BH1846" s="81"/>
      <c r="BI1846" s="81"/>
      <c r="BJ1846" s="81"/>
      <c r="BK1846" s="81"/>
      <c r="BL1846" s="81"/>
      <c r="BM1846" s="81"/>
      <c r="BN1846" s="81"/>
      <c r="BO1846" s="81"/>
      <c r="BP1846" s="81"/>
      <c r="BQ1846" s="81"/>
      <c r="BR1846" s="81"/>
      <c r="BS1846" s="81"/>
      <c r="BT1846" s="81"/>
      <c r="BU1846" s="81"/>
      <c r="BV1846" s="81"/>
      <c r="BW1846" s="81"/>
      <c r="BX1846" s="81"/>
      <c r="BY1846" s="81"/>
      <c r="BZ1846" s="81"/>
      <c r="CA1846" s="81"/>
      <c r="CB1846" s="81"/>
      <c r="CC1846" s="81"/>
      <c r="CD1846" s="81"/>
      <c r="CE1846" s="81"/>
      <c r="CF1846" s="81"/>
      <c r="CG1846" s="81"/>
      <c r="CH1846" s="81"/>
      <c r="CI1846" s="81"/>
      <c r="CJ1846" s="81"/>
      <c r="CK1846" s="81"/>
      <c r="CL1846" s="81"/>
      <c r="CM1846" s="81"/>
      <c r="CN1846" s="81"/>
      <c r="CO1846" s="81"/>
      <c r="CP1846" s="81"/>
      <c r="CQ1846" s="81"/>
      <c r="CR1846" s="81"/>
      <c r="CS1846" s="81"/>
      <c r="CT1846" s="81"/>
      <c r="CU1846" s="81"/>
      <c r="CV1846" s="81"/>
      <c r="CW1846" s="81"/>
      <c r="CX1846" s="81"/>
      <c r="CY1846" s="81"/>
      <c r="CZ1846" s="81"/>
      <c r="DA1846" s="81"/>
      <c r="DB1846" s="81"/>
      <c r="DC1846" s="81"/>
      <c r="DD1846" s="81"/>
      <c r="DE1846" s="81"/>
      <c r="DF1846" s="81"/>
    </row>
    <row r="1847" spans="42:110" s="144" customFormat="1" x14ac:dyDescent="0.25">
      <c r="AP1847" s="81"/>
      <c r="AQ1847" s="81"/>
      <c r="AR1847" s="81"/>
      <c r="AS1847" s="81"/>
      <c r="AT1847" s="81"/>
      <c r="AU1847" s="81"/>
      <c r="AV1847" s="81"/>
      <c r="AW1847" s="81"/>
      <c r="AX1847" s="81"/>
      <c r="AY1847" s="81"/>
      <c r="AZ1847" s="81"/>
      <c r="BA1847" s="81"/>
      <c r="BB1847" s="81"/>
      <c r="BC1847" s="81"/>
      <c r="BD1847" s="81"/>
      <c r="BE1847" s="81"/>
      <c r="BF1847" s="81"/>
      <c r="BG1847" s="81"/>
      <c r="BH1847" s="81"/>
      <c r="BI1847" s="81"/>
      <c r="BJ1847" s="81"/>
      <c r="BK1847" s="81"/>
      <c r="BL1847" s="81"/>
      <c r="BM1847" s="81"/>
      <c r="BN1847" s="81"/>
      <c r="BO1847" s="81"/>
      <c r="BP1847" s="81"/>
      <c r="BQ1847" s="81"/>
      <c r="BR1847" s="81"/>
      <c r="BS1847" s="81"/>
      <c r="BT1847" s="81"/>
      <c r="BU1847" s="81"/>
      <c r="BV1847" s="81"/>
      <c r="BW1847" s="81"/>
      <c r="BX1847" s="81"/>
      <c r="BY1847" s="81"/>
      <c r="BZ1847" s="81"/>
      <c r="CA1847" s="81"/>
      <c r="CB1847" s="81"/>
      <c r="CC1847" s="81"/>
      <c r="CD1847" s="81"/>
      <c r="CE1847" s="81"/>
      <c r="CF1847" s="81"/>
      <c r="CG1847" s="81"/>
      <c r="CH1847" s="81"/>
      <c r="CI1847" s="81"/>
      <c r="CJ1847" s="81"/>
      <c r="CK1847" s="81"/>
      <c r="CL1847" s="81"/>
      <c r="CM1847" s="81"/>
      <c r="CN1847" s="81"/>
      <c r="CO1847" s="81"/>
      <c r="CP1847" s="81"/>
      <c r="CQ1847" s="81"/>
      <c r="CR1847" s="81"/>
      <c r="CS1847" s="81"/>
      <c r="CT1847" s="81"/>
      <c r="CU1847" s="81"/>
      <c r="CV1847" s="81"/>
      <c r="CW1847" s="81"/>
      <c r="CX1847" s="81"/>
      <c r="CY1847" s="81"/>
      <c r="CZ1847" s="81"/>
      <c r="DA1847" s="81"/>
      <c r="DB1847" s="81"/>
      <c r="DC1847" s="81"/>
      <c r="DD1847" s="81"/>
      <c r="DE1847" s="81"/>
      <c r="DF1847" s="81"/>
    </row>
    <row r="1848" spans="42:110" s="144" customFormat="1" x14ac:dyDescent="0.25">
      <c r="AP1848" s="81"/>
      <c r="AQ1848" s="81"/>
      <c r="AR1848" s="81"/>
      <c r="AS1848" s="81"/>
      <c r="AT1848" s="81"/>
      <c r="AU1848" s="81"/>
      <c r="AV1848" s="81"/>
      <c r="AW1848" s="81"/>
      <c r="AX1848" s="81"/>
      <c r="AY1848" s="81"/>
      <c r="AZ1848" s="81"/>
      <c r="BA1848" s="81"/>
      <c r="BB1848" s="81"/>
      <c r="BC1848" s="81"/>
      <c r="BD1848" s="81"/>
      <c r="BE1848" s="81"/>
      <c r="BF1848" s="81"/>
      <c r="BG1848" s="81"/>
      <c r="BH1848" s="81"/>
      <c r="BI1848" s="81"/>
      <c r="BJ1848" s="81"/>
      <c r="BK1848" s="81"/>
      <c r="BL1848" s="81"/>
      <c r="BM1848" s="81"/>
      <c r="BN1848" s="81"/>
      <c r="BO1848" s="81"/>
      <c r="BP1848" s="81"/>
      <c r="BQ1848" s="81"/>
      <c r="BR1848" s="81"/>
      <c r="BS1848" s="81"/>
      <c r="BT1848" s="81"/>
      <c r="BU1848" s="81"/>
      <c r="BV1848" s="81"/>
      <c r="BW1848" s="81"/>
      <c r="BX1848" s="81"/>
      <c r="BY1848" s="81"/>
      <c r="BZ1848" s="81"/>
      <c r="CA1848" s="81"/>
      <c r="CB1848" s="81"/>
      <c r="CC1848" s="81"/>
      <c r="CD1848" s="81"/>
      <c r="CE1848" s="81"/>
      <c r="CF1848" s="81"/>
      <c r="CG1848" s="81"/>
      <c r="CH1848" s="81"/>
      <c r="CI1848" s="81"/>
      <c r="CJ1848" s="81"/>
      <c r="CK1848" s="81"/>
      <c r="CL1848" s="81"/>
      <c r="CM1848" s="81"/>
      <c r="CN1848" s="81"/>
      <c r="CO1848" s="81"/>
      <c r="CP1848" s="81"/>
      <c r="CQ1848" s="81"/>
      <c r="CR1848" s="81"/>
      <c r="CS1848" s="81"/>
      <c r="CT1848" s="81"/>
      <c r="CU1848" s="81"/>
      <c r="CV1848" s="81"/>
      <c r="CW1848" s="81"/>
      <c r="CX1848" s="81"/>
      <c r="CY1848" s="81"/>
      <c r="CZ1848" s="81"/>
      <c r="DA1848" s="81"/>
      <c r="DB1848" s="81"/>
      <c r="DC1848" s="81"/>
      <c r="DD1848" s="81"/>
      <c r="DE1848" s="81"/>
      <c r="DF1848" s="81"/>
    </row>
  </sheetData>
  <sheetProtection algorithmName="SHA-512" hashValue="gkjMmEV+lxJlP4Yh0bkl8esBpf5KkbbiBPpAbzJpViapo0J1rb7CB0xbvYebclBoCifejMo8KlFsTSP4gQBuBQ==" saltValue="mly5AgUtJBukkvF15PSfSA==" spinCount="100000" sheet="1" selectLockedCells="1"/>
  <mergeCells count="62">
    <mergeCell ref="F177:F179"/>
    <mergeCell ref="F180:F182"/>
    <mergeCell ref="E174:E176"/>
    <mergeCell ref="D113:D115"/>
    <mergeCell ref="B169:E169"/>
    <mergeCell ref="E113:E115"/>
    <mergeCell ref="A171:H171"/>
    <mergeCell ref="F174:F176"/>
    <mergeCell ref="B174:B176"/>
    <mergeCell ref="B177:B179"/>
    <mergeCell ref="B180:B182"/>
    <mergeCell ref="D174:D176"/>
    <mergeCell ref="C174:C176"/>
    <mergeCell ref="H177:H179"/>
    <mergeCell ref="H180:H182"/>
    <mergeCell ref="A10:H10"/>
    <mergeCell ref="A26:H26"/>
    <mergeCell ref="G92:G94"/>
    <mergeCell ref="H92:H94"/>
    <mergeCell ref="G113:G115"/>
    <mergeCell ref="H113:H115"/>
    <mergeCell ref="A48:H48"/>
    <mergeCell ref="A89:H89"/>
    <mergeCell ref="A111:H111"/>
    <mergeCell ref="A11:E11"/>
    <mergeCell ref="A12:E12"/>
    <mergeCell ref="A27:E27"/>
    <mergeCell ref="A28:E28"/>
    <mergeCell ref="A29:E29"/>
    <mergeCell ref="B92:B94"/>
    <mergeCell ref="A53:E53"/>
    <mergeCell ref="H183:H185"/>
    <mergeCell ref="G174:G176"/>
    <mergeCell ref="G177:G179"/>
    <mergeCell ref="G180:G182"/>
    <mergeCell ref="G183:G185"/>
    <mergeCell ref="H174:H176"/>
    <mergeCell ref="E183:E185"/>
    <mergeCell ref="E177:E179"/>
    <mergeCell ref="E180:E182"/>
    <mergeCell ref="C180:C182"/>
    <mergeCell ref="D183:D185"/>
    <mergeCell ref="D177:D179"/>
    <mergeCell ref="D180:D182"/>
    <mergeCell ref="C177:C179"/>
    <mergeCell ref="C183:C185"/>
    <mergeCell ref="A189:C189"/>
    <mergeCell ref="A187:E187"/>
    <mergeCell ref="A92:A94"/>
    <mergeCell ref="J1:L1"/>
    <mergeCell ref="A1:F9"/>
    <mergeCell ref="A50:E50"/>
    <mergeCell ref="A51:E51"/>
    <mergeCell ref="C92:C94"/>
    <mergeCell ref="D92:D94"/>
    <mergeCell ref="E92:E94"/>
    <mergeCell ref="A112:C112"/>
    <mergeCell ref="A113:A115"/>
    <mergeCell ref="B113:B115"/>
    <mergeCell ref="C113:C115"/>
    <mergeCell ref="F183:F185"/>
    <mergeCell ref="B183:B185"/>
  </mergeCells>
  <dataValidations count="5">
    <dataValidation type="list" allowBlank="1" showInputMessage="1" showErrorMessage="1" error="Favor inserir apenas a letra X ou x." sqref="C64">
      <formula1>"X,x"</formula1>
    </dataValidation>
    <dataValidation type="list" allowBlank="1" showInputMessage="1" showErrorMessage="1" error="Favor inserir apenas as opção Titular ou Suplente." sqref="C108:C109 C99:C102 C104:C106 C96:C97">
      <formula1>"TITULAR, SUPLENTE"</formula1>
    </dataValidation>
    <dataValidation type="whole" operator="lessThanOrEqual" allowBlank="1" showInputMessage="1" showErrorMessage="1" error="A quantidade não pode ser maior que o valor informado na coluna anterior." sqref="D14:D24 D31:D46">
      <formula1>C14</formula1>
    </dataValidation>
    <dataValidation type="whole" operator="lessThanOrEqual" allowBlank="1" showInputMessage="1" showErrorMessage="1" error="O valor deve ser igual ou inferior ao número de bancas informado na coluna anterior." sqref="D118:D130 D132:D146">
      <formula1>C118</formula1>
    </dataValidation>
    <dataValidation type="list" allowBlank="1" showInputMessage="1" showErrorMessage="1" error="Favor inserir apenas a letra X ou x." sqref="C54:C58 C84:C87 C61:C63 C76:C79 C81:C82 C65:C74">
      <formula1>"Principal,Vice,Sub,Adjunto"</formula1>
    </dataValidation>
  </dataValidations>
  <pageMargins left="0.19685039370078741" right="0.19685039370078741" top="0.19685039370078741" bottom="0.19685039370078741" header="0.31496062992125984" footer="0.31496062992125984"/>
  <pageSetup paperSize="9" scale="45" fitToHeight="3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GridLines="0" topLeftCell="A7" zoomScaleNormal="100" workbookViewId="0">
      <selection activeCell="E7" sqref="E7"/>
    </sheetView>
  </sheetViews>
  <sheetFormatPr defaultColWidth="9.140625" defaultRowHeight="15" x14ac:dyDescent="0.25"/>
  <cols>
    <col min="1" max="1" width="72.140625" customWidth="1"/>
    <col min="2" max="2" width="28.85546875" customWidth="1"/>
    <col min="3" max="4" width="18.140625" customWidth="1"/>
    <col min="5" max="5" width="15.42578125" bestFit="1" customWidth="1"/>
    <col min="6" max="57" width="9.140625" style="81"/>
  </cols>
  <sheetData>
    <row r="1" spans="1:5" s="80" customFormat="1" ht="29.25" customHeight="1" x14ac:dyDescent="0.25">
      <c r="A1" s="384" t="s">
        <v>408</v>
      </c>
      <c r="B1" s="384"/>
      <c r="C1" s="384"/>
      <c r="D1" s="384"/>
      <c r="E1" s="384"/>
    </row>
    <row r="2" spans="1:5" s="80" customFormat="1" ht="29.25" customHeight="1" thickBot="1" x14ac:dyDescent="0.3">
      <c r="A2" s="428"/>
      <c r="B2" s="428"/>
      <c r="C2" s="428"/>
      <c r="D2" s="428"/>
      <c r="E2" s="428"/>
    </row>
    <row r="3" spans="1:5" ht="29.25" customHeight="1" x14ac:dyDescent="0.25">
      <c r="A3" s="429" t="s">
        <v>213</v>
      </c>
      <c r="B3" s="33" t="s">
        <v>214</v>
      </c>
      <c r="C3" s="431" t="s">
        <v>216</v>
      </c>
      <c r="D3" s="431" t="s">
        <v>217</v>
      </c>
      <c r="E3" s="431" t="s">
        <v>234</v>
      </c>
    </row>
    <row r="4" spans="1:5" ht="15.75" thickBot="1" x14ac:dyDescent="0.3">
      <c r="A4" s="430"/>
      <c r="B4" s="34" t="s">
        <v>215</v>
      </c>
      <c r="C4" s="432"/>
      <c r="D4" s="432"/>
      <c r="E4" s="432"/>
    </row>
    <row r="5" spans="1:5" ht="38.25" customHeight="1" x14ac:dyDescent="0.25">
      <c r="A5" s="2" t="s">
        <v>218</v>
      </c>
      <c r="B5" s="35" t="s">
        <v>219</v>
      </c>
      <c r="C5" s="35">
        <v>3</v>
      </c>
      <c r="D5" s="78">
        <f>'EIXO 1'!L3</f>
        <v>0</v>
      </c>
      <c r="E5" s="321"/>
    </row>
    <row r="6" spans="1:5" ht="38.25" customHeight="1" x14ac:dyDescent="0.25">
      <c r="A6" s="3" t="s">
        <v>2</v>
      </c>
      <c r="B6" s="36" t="s">
        <v>219</v>
      </c>
      <c r="C6" s="36">
        <v>4</v>
      </c>
      <c r="D6" s="132">
        <f>'EIXO 1'!L4</f>
        <v>0</v>
      </c>
      <c r="E6" s="322"/>
    </row>
    <row r="7" spans="1:5" ht="38.25" customHeight="1" x14ac:dyDescent="0.25">
      <c r="A7" s="3" t="s">
        <v>19</v>
      </c>
      <c r="B7" s="36" t="s">
        <v>219</v>
      </c>
      <c r="C7" s="36">
        <v>10</v>
      </c>
      <c r="D7" s="132">
        <f>'EIXO 1'!L5</f>
        <v>0</v>
      </c>
      <c r="E7" s="322"/>
    </row>
    <row r="8" spans="1:5" ht="38.25" customHeight="1" thickBot="1" x14ac:dyDescent="0.3">
      <c r="A8" s="4" t="s">
        <v>221</v>
      </c>
      <c r="B8" s="37" t="s">
        <v>222</v>
      </c>
      <c r="C8" s="37">
        <v>13</v>
      </c>
      <c r="D8" s="133">
        <f>'EIXO 1'!L6</f>
        <v>0</v>
      </c>
      <c r="E8" s="323"/>
    </row>
    <row r="9" spans="1:5" ht="15.75" thickBot="1" x14ac:dyDescent="0.3">
      <c r="A9" s="157" t="s">
        <v>102</v>
      </c>
      <c r="B9" s="158"/>
      <c r="C9" s="158"/>
      <c r="D9" s="159">
        <f>IF(SUM(D5:D8)&gt;100,100,SUM(D5:D8))</f>
        <v>0</v>
      </c>
      <c r="E9" s="160">
        <f>SUM(E5:E8)</f>
        <v>0</v>
      </c>
    </row>
    <row r="10" spans="1:5" s="81" customFormat="1" ht="34.5" customHeight="1" thickBot="1" x14ac:dyDescent="0.3"/>
    <row r="11" spans="1:5" x14ac:dyDescent="0.25">
      <c r="A11" s="429" t="s">
        <v>223</v>
      </c>
      <c r="B11" s="33" t="s">
        <v>214</v>
      </c>
      <c r="C11" s="431" t="s">
        <v>216</v>
      </c>
      <c r="D11" s="431" t="s">
        <v>217</v>
      </c>
      <c r="E11" s="431" t="s">
        <v>234</v>
      </c>
    </row>
    <row r="12" spans="1:5" ht="15.75" thickBot="1" x14ac:dyDescent="0.3">
      <c r="A12" s="430"/>
      <c r="B12" s="34" t="s">
        <v>215</v>
      </c>
      <c r="C12" s="432"/>
      <c r="D12" s="432"/>
      <c r="E12" s="432"/>
    </row>
    <row r="13" spans="1:5" ht="38.25" customHeight="1" x14ac:dyDescent="0.25">
      <c r="A13" s="2" t="s">
        <v>224</v>
      </c>
      <c r="B13" s="35" t="s">
        <v>411</v>
      </c>
      <c r="C13" s="35">
        <v>7</v>
      </c>
      <c r="D13" s="78">
        <f>'EIXO 2'!K3</f>
        <v>0</v>
      </c>
      <c r="E13" s="321"/>
    </row>
    <row r="14" spans="1:5" ht="38.25" customHeight="1" thickBot="1" x14ac:dyDescent="0.3">
      <c r="A14" s="4" t="s">
        <v>74</v>
      </c>
      <c r="B14" s="37" t="s">
        <v>410</v>
      </c>
      <c r="C14" s="37">
        <v>8</v>
      </c>
      <c r="D14" s="133">
        <f>'EIXO 2'!K4</f>
        <v>0</v>
      </c>
      <c r="E14" s="323"/>
    </row>
    <row r="15" spans="1:5" ht="15.75" thickBot="1" x14ac:dyDescent="0.3">
      <c r="A15" s="157" t="s">
        <v>88</v>
      </c>
      <c r="B15" s="158"/>
      <c r="C15" s="158"/>
      <c r="D15" s="159">
        <f>IF(SUM(D13:D14)&gt;100,100,SUM(D13:D14))</f>
        <v>0</v>
      </c>
      <c r="E15" s="160">
        <f>SUM(E13:E14)</f>
        <v>0</v>
      </c>
    </row>
    <row r="16" spans="1:5" s="81" customFormat="1" ht="37.5" customHeight="1" thickBot="1" x14ac:dyDescent="0.3"/>
    <row r="17" spans="1:5" x14ac:dyDescent="0.25">
      <c r="A17" s="429" t="s">
        <v>225</v>
      </c>
      <c r="B17" s="33" t="s">
        <v>214</v>
      </c>
      <c r="C17" s="431" t="s">
        <v>216</v>
      </c>
      <c r="D17" s="431" t="s">
        <v>217</v>
      </c>
      <c r="E17" s="431" t="s">
        <v>234</v>
      </c>
    </row>
    <row r="18" spans="1:5" ht="15.75" thickBot="1" x14ac:dyDescent="0.3">
      <c r="A18" s="430"/>
      <c r="B18" s="34" t="s">
        <v>215</v>
      </c>
      <c r="C18" s="432"/>
      <c r="D18" s="432"/>
      <c r="E18" s="432"/>
    </row>
    <row r="19" spans="1:5" ht="38.25" customHeight="1" x14ac:dyDescent="0.25">
      <c r="A19" s="39" t="s">
        <v>226</v>
      </c>
      <c r="B19" s="35" t="s">
        <v>219</v>
      </c>
      <c r="C19" s="35">
        <v>9</v>
      </c>
      <c r="D19" s="78">
        <f>'EIXO 3'!L3</f>
        <v>0</v>
      </c>
      <c r="E19" s="321"/>
    </row>
    <row r="20" spans="1:5" ht="38.25" customHeight="1" x14ac:dyDescent="0.25">
      <c r="A20" s="40" t="s">
        <v>227</v>
      </c>
      <c r="B20" s="36" t="s">
        <v>219</v>
      </c>
      <c r="C20" s="36">
        <v>11</v>
      </c>
      <c r="D20" s="132">
        <f>'EIXO 3'!L4</f>
        <v>0</v>
      </c>
      <c r="E20" s="322"/>
    </row>
    <row r="21" spans="1:5" ht="38.25" customHeight="1" x14ac:dyDescent="0.25">
      <c r="A21" s="40" t="s">
        <v>228</v>
      </c>
      <c r="B21" s="36" t="s">
        <v>219</v>
      </c>
      <c r="C21" s="36">
        <v>12</v>
      </c>
      <c r="D21" s="132">
        <f>'EIXO 3'!L5</f>
        <v>0</v>
      </c>
      <c r="E21" s="322"/>
    </row>
    <row r="22" spans="1:5" ht="38.25" customHeight="1" x14ac:dyDescent="0.25">
      <c r="A22" s="40" t="s">
        <v>229</v>
      </c>
      <c r="B22" s="36" t="s">
        <v>230</v>
      </c>
      <c r="C22" s="36">
        <v>12</v>
      </c>
      <c r="D22" s="132">
        <f>'EIXO 3'!L6</f>
        <v>0</v>
      </c>
      <c r="E22" s="322"/>
    </row>
    <row r="23" spans="1:5" ht="38.25" customHeight="1" x14ac:dyDescent="0.25">
      <c r="A23" s="40" t="s">
        <v>231</v>
      </c>
      <c r="B23" s="36" t="s">
        <v>220</v>
      </c>
      <c r="C23" s="36" t="s">
        <v>232</v>
      </c>
      <c r="D23" s="132">
        <f>'EIXO 3'!L7</f>
        <v>0</v>
      </c>
      <c r="E23" s="322"/>
    </row>
    <row r="24" spans="1:5" ht="38.25" customHeight="1" thickBot="1" x14ac:dyDescent="0.3">
      <c r="A24" s="41" t="s">
        <v>233</v>
      </c>
      <c r="B24" s="37" t="s">
        <v>220</v>
      </c>
      <c r="C24" s="37">
        <v>14</v>
      </c>
      <c r="D24" s="133">
        <f>'EIXO 3'!L8</f>
        <v>0</v>
      </c>
      <c r="E24" s="323"/>
    </row>
    <row r="25" spans="1:5" ht="15.75" thickBot="1" x14ac:dyDescent="0.3">
      <c r="A25" s="157" t="s">
        <v>263</v>
      </c>
      <c r="B25" s="158"/>
      <c r="C25" s="158"/>
      <c r="D25" s="159">
        <f>IF((D19+D20+D21+D22+D23+D24&gt;100),100,D19+D20+D21+D22+D23+D24)</f>
        <v>0</v>
      </c>
      <c r="E25" s="160">
        <f>SUM(E19:E24)</f>
        <v>0</v>
      </c>
    </row>
    <row r="26" spans="1:5" s="81" customFormat="1" x14ac:dyDescent="0.25"/>
    <row r="27" spans="1:5" s="81" customFormat="1" x14ac:dyDescent="0.25"/>
    <row r="28" spans="1:5" s="81" customFormat="1" ht="15.75" thickBot="1" x14ac:dyDescent="0.3"/>
    <row r="29" spans="1:5" s="81" customFormat="1" ht="27.75" customHeight="1" thickBot="1" x14ac:dyDescent="0.3">
      <c r="A29" s="102" t="s">
        <v>283</v>
      </c>
      <c r="B29" s="103"/>
      <c r="C29" s="103"/>
      <c r="D29" s="134">
        <f>D9+D15+D25</f>
        <v>0</v>
      </c>
      <c r="E29" s="104">
        <f>E9+E15+E25</f>
        <v>0</v>
      </c>
    </row>
    <row r="30" spans="1:5" s="81" customFormat="1" ht="27.75" customHeight="1" thickBot="1" x14ac:dyDescent="0.3">
      <c r="A30" s="102" t="s">
        <v>409</v>
      </c>
      <c r="B30" s="103"/>
      <c r="C30" s="103"/>
      <c r="D30" s="134">
        <f>D29/3</f>
        <v>0</v>
      </c>
      <c r="E30" s="104">
        <f>E29/3</f>
        <v>0</v>
      </c>
    </row>
    <row r="31" spans="1:5" s="81" customFormat="1" ht="15.75" thickBot="1" x14ac:dyDescent="0.3"/>
    <row r="32" spans="1:5" s="81" customFormat="1" ht="145.5" customHeight="1" x14ac:dyDescent="0.3">
      <c r="A32" s="433" t="s">
        <v>425</v>
      </c>
      <c r="B32" s="434"/>
      <c r="C32" s="434"/>
      <c r="D32" s="434"/>
      <c r="E32" s="435"/>
    </row>
    <row r="33" spans="1:5" s="81" customFormat="1" ht="209.25" customHeight="1" thickBot="1" x14ac:dyDescent="0.3">
      <c r="A33" s="436" t="s">
        <v>426</v>
      </c>
      <c r="B33" s="437"/>
      <c r="C33" s="437"/>
      <c r="D33" s="437"/>
      <c r="E33" s="438"/>
    </row>
    <row r="34" spans="1:5" s="81" customFormat="1" x14ac:dyDescent="0.25"/>
    <row r="35" spans="1:5" s="81" customFormat="1" x14ac:dyDescent="0.25"/>
    <row r="36" spans="1:5" s="81" customFormat="1" x14ac:dyDescent="0.25"/>
    <row r="37" spans="1:5" s="81" customFormat="1" x14ac:dyDescent="0.25"/>
    <row r="38" spans="1:5" s="81" customFormat="1" x14ac:dyDescent="0.25"/>
    <row r="39" spans="1:5" s="81" customFormat="1" x14ac:dyDescent="0.25"/>
    <row r="40" spans="1:5" s="81" customFormat="1" x14ac:dyDescent="0.25"/>
    <row r="41" spans="1:5" s="81" customFormat="1" x14ac:dyDescent="0.25"/>
    <row r="42" spans="1:5" s="81" customFormat="1" x14ac:dyDescent="0.25"/>
    <row r="43" spans="1:5" s="81" customFormat="1" x14ac:dyDescent="0.25"/>
    <row r="44" spans="1:5" s="81" customFormat="1" x14ac:dyDescent="0.25"/>
    <row r="45" spans="1:5" s="81" customFormat="1" x14ac:dyDescent="0.25"/>
    <row r="46" spans="1:5" s="81" customFormat="1" x14ac:dyDescent="0.25"/>
    <row r="47" spans="1:5" s="81" customFormat="1" x14ac:dyDescent="0.25"/>
    <row r="48" spans="1:5" s="81" customFormat="1" x14ac:dyDescent="0.25"/>
    <row r="49" s="81" customFormat="1" x14ac:dyDescent="0.25"/>
    <row r="50" s="81" customFormat="1" x14ac:dyDescent="0.25"/>
    <row r="51" s="81" customFormat="1" x14ac:dyDescent="0.25"/>
    <row r="52" s="81" customFormat="1" x14ac:dyDescent="0.25"/>
    <row r="53" s="81" customFormat="1" x14ac:dyDescent="0.25"/>
    <row r="54" s="81" customFormat="1" x14ac:dyDescent="0.25"/>
    <row r="55" s="81" customFormat="1" x14ac:dyDescent="0.25"/>
    <row r="56" s="81" customFormat="1" x14ac:dyDescent="0.25"/>
    <row r="57" s="81" customFormat="1" x14ac:dyDescent="0.25"/>
    <row r="58" s="81" customFormat="1" x14ac:dyDescent="0.25"/>
    <row r="59" s="81" customFormat="1" x14ac:dyDescent="0.25"/>
    <row r="60" s="81" customFormat="1" x14ac:dyDescent="0.25"/>
    <row r="61" s="81" customFormat="1" x14ac:dyDescent="0.25"/>
    <row r="62" s="81" customFormat="1" x14ac:dyDescent="0.25"/>
    <row r="63" s="81" customFormat="1" x14ac:dyDescent="0.25"/>
    <row r="64" s="81" customFormat="1" x14ac:dyDescent="0.25"/>
    <row r="65" s="81" customFormat="1" x14ac:dyDescent="0.25"/>
    <row r="66" s="81" customFormat="1" x14ac:dyDescent="0.25"/>
    <row r="67" s="81" customFormat="1" x14ac:dyDescent="0.25"/>
    <row r="68" s="81" customFormat="1" x14ac:dyDescent="0.25"/>
    <row r="69" s="81" customFormat="1" x14ac:dyDescent="0.25"/>
    <row r="70" s="81" customFormat="1" x14ac:dyDescent="0.25"/>
    <row r="71" s="81" customFormat="1" x14ac:dyDescent="0.25"/>
    <row r="72" s="81" customFormat="1" x14ac:dyDescent="0.25"/>
    <row r="73" s="81" customFormat="1" x14ac:dyDescent="0.25"/>
    <row r="74" s="81" customFormat="1" x14ac:dyDescent="0.25"/>
    <row r="75" s="81" customFormat="1" x14ac:dyDescent="0.25"/>
    <row r="76" s="81" customFormat="1" x14ac:dyDescent="0.25"/>
    <row r="77" s="81" customFormat="1" x14ac:dyDescent="0.25"/>
    <row r="78" s="81" customFormat="1" x14ac:dyDescent="0.25"/>
    <row r="79" s="81" customFormat="1" x14ac:dyDescent="0.25"/>
    <row r="80" s="81" customFormat="1" x14ac:dyDescent="0.25"/>
    <row r="81" s="81" customFormat="1" x14ac:dyDescent="0.25"/>
    <row r="82" s="81" customFormat="1" x14ac:dyDescent="0.25"/>
    <row r="83" s="81" customFormat="1" x14ac:dyDescent="0.25"/>
    <row r="84" s="81" customFormat="1" x14ac:dyDescent="0.25"/>
    <row r="85" s="81" customFormat="1" x14ac:dyDescent="0.25"/>
    <row r="86" s="81" customFormat="1" x14ac:dyDescent="0.25"/>
    <row r="87" s="81" customFormat="1" x14ac:dyDescent="0.25"/>
    <row r="88" s="81" customFormat="1" x14ac:dyDescent="0.25"/>
    <row r="89" s="81" customFormat="1" x14ac:dyDescent="0.25"/>
    <row r="90" s="81" customFormat="1" x14ac:dyDescent="0.25"/>
    <row r="91" s="81" customFormat="1" x14ac:dyDescent="0.25"/>
    <row r="92" s="81" customFormat="1" x14ac:dyDescent="0.25"/>
    <row r="93" s="81" customFormat="1" x14ac:dyDescent="0.25"/>
    <row r="94" s="81" customFormat="1" x14ac:dyDescent="0.25"/>
    <row r="95" s="81" customFormat="1" x14ac:dyDescent="0.25"/>
    <row r="96" s="81" customFormat="1" x14ac:dyDescent="0.25"/>
    <row r="97" s="81" customFormat="1" x14ac:dyDescent="0.25"/>
    <row r="98" s="81" customFormat="1" x14ac:dyDescent="0.25"/>
    <row r="99" s="81" customFormat="1" x14ac:dyDescent="0.25"/>
    <row r="100" s="81" customFormat="1" x14ac:dyDescent="0.25"/>
    <row r="101" s="81" customFormat="1" x14ac:dyDescent="0.25"/>
    <row r="102" s="81" customFormat="1" x14ac:dyDescent="0.25"/>
    <row r="103" s="81" customFormat="1" x14ac:dyDescent="0.25"/>
    <row r="104" s="81" customFormat="1" x14ac:dyDescent="0.25"/>
    <row r="105" s="81" customFormat="1" x14ac:dyDescent="0.25"/>
    <row r="106" s="81" customFormat="1" x14ac:dyDescent="0.25"/>
    <row r="107" s="81" customFormat="1" x14ac:dyDescent="0.25"/>
    <row r="108" s="81" customFormat="1" x14ac:dyDescent="0.25"/>
    <row r="109" s="81" customFormat="1" x14ac:dyDescent="0.25"/>
    <row r="110" s="81" customFormat="1" x14ac:dyDescent="0.25"/>
    <row r="111" s="81" customFormat="1" x14ac:dyDescent="0.25"/>
    <row r="112" s="81" customFormat="1" x14ac:dyDescent="0.25"/>
    <row r="113" s="81" customFormat="1" x14ac:dyDescent="0.25"/>
    <row r="114" s="81" customFormat="1" x14ac:dyDescent="0.25"/>
    <row r="115" s="81" customFormat="1" x14ac:dyDescent="0.25"/>
    <row r="116" s="81" customFormat="1" x14ac:dyDescent="0.25"/>
    <row r="117" s="81" customFormat="1" x14ac:dyDescent="0.25"/>
    <row r="118" s="81" customFormat="1" x14ac:dyDescent="0.25"/>
    <row r="119" s="81" customFormat="1" x14ac:dyDescent="0.25"/>
    <row r="120" s="81" customFormat="1" x14ac:dyDescent="0.25"/>
    <row r="121" s="81" customFormat="1" x14ac:dyDescent="0.25"/>
    <row r="122" s="81" customFormat="1" x14ac:dyDescent="0.25"/>
    <row r="123" s="81" customFormat="1" x14ac:dyDescent="0.25"/>
    <row r="124" s="81" customFormat="1" x14ac:dyDescent="0.25"/>
    <row r="125" s="81" customFormat="1" x14ac:dyDescent="0.25"/>
    <row r="126" s="81" customFormat="1" x14ac:dyDescent="0.25"/>
    <row r="127" s="81" customFormat="1" x14ac:dyDescent="0.25"/>
    <row r="128" s="81" customFormat="1" x14ac:dyDescent="0.25"/>
    <row r="129" s="81" customFormat="1" x14ac:dyDescent="0.25"/>
    <row r="130" s="81" customFormat="1" x14ac:dyDescent="0.25"/>
    <row r="131" s="81" customFormat="1" x14ac:dyDescent="0.25"/>
    <row r="132" s="81" customFormat="1" x14ac:dyDescent="0.25"/>
    <row r="133" s="81" customFormat="1" x14ac:dyDescent="0.25"/>
    <row r="134" s="81" customFormat="1" x14ac:dyDescent="0.25"/>
    <row r="135" s="81" customFormat="1" x14ac:dyDescent="0.25"/>
    <row r="136" s="81" customFormat="1" x14ac:dyDescent="0.25"/>
    <row r="137" s="81" customFormat="1" x14ac:dyDescent="0.25"/>
    <row r="138" s="81" customFormat="1" x14ac:dyDescent="0.25"/>
    <row r="139" s="81" customFormat="1" x14ac:dyDescent="0.25"/>
    <row r="140" s="81" customFormat="1" x14ac:dyDescent="0.25"/>
    <row r="141" s="81" customFormat="1" x14ac:dyDescent="0.25"/>
    <row r="142" s="81" customFormat="1" x14ac:dyDescent="0.25"/>
    <row r="143" s="81" customFormat="1" x14ac:dyDescent="0.25"/>
    <row r="144" s="81" customFormat="1" x14ac:dyDescent="0.25"/>
    <row r="145" s="81" customFormat="1" x14ac:dyDescent="0.25"/>
    <row r="146" s="81" customFormat="1" x14ac:dyDescent="0.25"/>
    <row r="147" s="81" customFormat="1" x14ac:dyDescent="0.25"/>
    <row r="148" s="81" customFormat="1" x14ac:dyDescent="0.25"/>
    <row r="149" s="81" customFormat="1" x14ac:dyDescent="0.25"/>
    <row r="150" s="81" customFormat="1" x14ac:dyDescent="0.25"/>
    <row r="151" s="81" customFormat="1" x14ac:dyDescent="0.25"/>
    <row r="152" s="81" customFormat="1" x14ac:dyDescent="0.25"/>
    <row r="153" s="81" customFormat="1" x14ac:dyDescent="0.25"/>
    <row r="154" s="81" customFormat="1" x14ac:dyDescent="0.25"/>
    <row r="155" s="81" customFormat="1" x14ac:dyDescent="0.25"/>
    <row r="156" s="81" customFormat="1" x14ac:dyDescent="0.25"/>
    <row r="157" s="81" customFormat="1" x14ac:dyDescent="0.25"/>
    <row r="158" s="81" customFormat="1" x14ac:dyDescent="0.25"/>
    <row r="159" s="81" customFormat="1" x14ac:dyDescent="0.25"/>
    <row r="160" s="81" customFormat="1" x14ac:dyDescent="0.25"/>
    <row r="161" s="81" customFormat="1" x14ac:dyDescent="0.25"/>
    <row r="162" s="81" customFormat="1" x14ac:dyDescent="0.25"/>
    <row r="163" s="81" customFormat="1" x14ac:dyDescent="0.25"/>
    <row r="164" s="81" customFormat="1" x14ac:dyDescent="0.25"/>
    <row r="165" s="81" customFormat="1" x14ac:dyDescent="0.25"/>
    <row r="166" s="81" customFormat="1" x14ac:dyDescent="0.25"/>
    <row r="167" s="81" customFormat="1" x14ac:dyDescent="0.25"/>
    <row r="168" s="81" customFormat="1" x14ac:dyDescent="0.25"/>
    <row r="169" s="81" customFormat="1" x14ac:dyDescent="0.25"/>
    <row r="170" s="81" customFormat="1" x14ac:dyDescent="0.25"/>
    <row r="171" s="81" customFormat="1" x14ac:dyDescent="0.25"/>
    <row r="172" s="81" customFormat="1" x14ac:dyDescent="0.25"/>
    <row r="173" s="81" customFormat="1" x14ac:dyDescent="0.25"/>
    <row r="174" s="81" customFormat="1" x14ac:dyDescent="0.25"/>
    <row r="175" s="81" customFormat="1" x14ac:dyDescent="0.25"/>
    <row r="176" s="81" customFormat="1" x14ac:dyDescent="0.25"/>
    <row r="177" s="81" customFormat="1" x14ac:dyDescent="0.25"/>
    <row r="178" s="81" customFormat="1" x14ac:dyDescent="0.25"/>
    <row r="179" s="81" customFormat="1" x14ac:dyDescent="0.25"/>
    <row r="180" s="81" customFormat="1" x14ac:dyDescent="0.25"/>
    <row r="181" s="81" customFormat="1" x14ac:dyDescent="0.25"/>
    <row r="182" s="81" customFormat="1" x14ac:dyDescent="0.25"/>
    <row r="183" s="81" customFormat="1" x14ac:dyDescent="0.25"/>
    <row r="184" s="81" customFormat="1" x14ac:dyDescent="0.25"/>
    <row r="185" s="81" customFormat="1" x14ac:dyDescent="0.25"/>
    <row r="186" s="81" customFormat="1" x14ac:dyDescent="0.25"/>
    <row r="187" s="81" customFormat="1" x14ac:dyDescent="0.25"/>
    <row r="188" s="81" customFormat="1" x14ac:dyDescent="0.25"/>
    <row r="189" s="81" customFormat="1" x14ac:dyDescent="0.25"/>
    <row r="190" s="81" customFormat="1" x14ac:dyDescent="0.25"/>
    <row r="191" s="81" customFormat="1" x14ac:dyDescent="0.25"/>
    <row r="192" s="81" customFormat="1" x14ac:dyDescent="0.25"/>
    <row r="193" s="81" customFormat="1" x14ac:dyDescent="0.25"/>
    <row r="194" s="81" customFormat="1" x14ac:dyDescent="0.25"/>
    <row r="195" s="81" customFormat="1" x14ac:dyDescent="0.25"/>
    <row r="196" s="81" customFormat="1" x14ac:dyDescent="0.25"/>
    <row r="197" s="81" customFormat="1" x14ac:dyDescent="0.25"/>
    <row r="198" s="81" customFormat="1" x14ac:dyDescent="0.25"/>
    <row r="199" s="81" customFormat="1" x14ac:dyDescent="0.25"/>
    <row r="200" s="81" customFormat="1" x14ac:dyDescent="0.25"/>
    <row r="201" s="81" customFormat="1" x14ac:dyDescent="0.25"/>
    <row r="202" s="81" customFormat="1" x14ac:dyDescent="0.25"/>
    <row r="203" s="81" customFormat="1" x14ac:dyDescent="0.25"/>
    <row r="204" s="81" customFormat="1" x14ac:dyDescent="0.25"/>
    <row r="205" s="81" customFormat="1" x14ac:dyDescent="0.25"/>
    <row r="206" s="81" customFormat="1" x14ac:dyDescent="0.25"/>
    <row r="207" s="81" customFormat="1" x14ac:dyDescent="0.25"/>
    <row r="208" s="81" customFormat="1" x14ac:dyDescent="0.25"/>
    <row r="209" s="81" customFormat="1" x14ac:dyDescent="0.25"/>
    <row r="210" s="81" customFormat="1" x14ac:dyDescent="0.25"/>
    <row r="211" s="81" customFormat="1" x14ac:dyDescent="0.25"/>
    <row r="212" s="81" customFormat="1" x14ac:dyDescent="0.25"/>
    <row r="213" s="81" customFormat="1" x14ac:dyDescent="0.25"/>
    <row r="214" s="81" customFormat="1" x14ac:dyDescent="0.25"/>
    <row r="215" s="81" customFormat="1" x14ac:dyDescent="0.25"/>
    <row r="216" s="81" customFormat="1" x14ac:dyDescent="0.25"/>
    <row r="217" s="81" customFormat="1" x14ac:dyDescent="0.25"/>
    <row r="218" s="81" customFormat="1" x14ac:dyDescent="0.25"/>
    <row r="219" s="81" customFormat="1" x14ac:dyDescent="0.25"/>
    <row r="220" s="81" customFormat="1" x14ac:dyDescent="0.25"/>
    <row r="221" s="81" customFormat="1" x14ac:dyDescent="0.25"/>
    <row r="222" s="81" customFormat="1" x14ac:dyDescent="0.25"/>
    <row r="223" s="81" customFormat="1" x14ac:dyDescent="0.25"/>
    <row r="224" s="81" customFormat="1" x14ac:dyDescent="0.25"/>
    <row r="225" s="81" customFormat="1" x14ac:dyDescent="0.25"/>
    <row r="226" s="81" customFormat="1" x14ac:dyDescent="0.25"/>
    <row r="227" s="81" customFormat="1" x14ac:dyDescent="0.25"/>
    <row r="228" s="81" customFormat="1" x14ac:dyDescent="0.25"/>
    <row r="229" s="81" customFormat="1" x14ac:dyDescent="0.25"/>
  </sheetData>
  <sheetProtection algorithmName="SHA-512" hashValue="QjNx6+25y/LvJpuWz6idha4FENVlBCssBlaBmS1QsMOON/tZfyaSkbyhnAbkbJGudQv8pMWcfKGPxISXOWlJdw==" saltValue="1+WbmMGJzsXcxNyV2rxC1A==" spinCount="100000" sheet="1" selectLockedCells="1"/>
  <mergeCells count="15">
    <mergeCell ref="A32:E32"/>
    <mergeCell ref="A33:E33"/>
    <mergeCell ref="A1:E2"/>
    <mergeCell ref="A17:A18"/>
    <mergeCell ref="C17:C18"/>
    <mergeCell ref="D17:D18"/>
    <mergeCell ref="E3:E4"/>
    <mergeCell ref="E11:E12"/>
    <mergeCell ref="E17:E18"/>
    <mergeCell ref="A3:A4"/>
    <mergeCell ref="C3:C4"/>
    <mergeCell ref="D3:D4"/>
    <mergeCell ref="A11:A12"/>
    <mergeCell ref="C11:C12"/>
    <mergeCell ref="D11:D12"/>
  </mergeCells>
  <pageMargins left="0.51181102362204722" right="0.51181102362204722" top="0.78740157480314965" bottom="0.78740157480314965" header="0.31496062992125984" footer="0.31496062992125984"/>
  <pageSetup paperSize="9" scale="6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INSTRUÇÕES - V. 8.0</vt:lpstr>
      <vt:lpstr>EIXO 1</vt:lpstr>
      <vt:lpstr>EIXO 2</vt:lpstr>
      <vt:lpstr>EIXO 3</vt:lpstr>
      <vt:lpstr>RELATÓRIO FINAL</vt:lpstr>
      <vt:lpstr>'EIXO 1'!_Toc23264318</vt:lpstr>
      <vt:lpstr>'EIXO 1'!Area_de_impressao</vt:lpstr>
      <vt:lpstr>'EIXO 2'!Area_de_impressao</vt:lpstr>
      <vt:lpstr>'EIXO 3'!Area_de_impressao</vt:lpstr>
      <vt:lpstr>'INSTRUÇÕES - V. 8.0'!Area_de_impressao</vt:lpstr>
      <vt:lpstr>'RELATÓRIO FINAL'!Area_de_impressao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Antunes Assis Costa</dc:creator>
  <cp:lastModifiedBy>Marco Antunes Assis Costa</cp:lastModifiedBy>
  <cp:lastPrinted>2026-02-24T13:33:14Z</cp:lastPrinted>
  <dcterms:created xsi:type="dcterms:W3CDTF">2019-12-05T14:36:23Z</dcterms:created>
  <dcterms:modified xsi:type="dcterms:W3CDTF">2026-02-24T13:33:44Z</dcterms:modified>
</cp:coreProperties>
</file>